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MUN\14.4.FONDOS EU RESILIENCIA y recuperacion\CONVOCATORIA.3.4.5\Modelos ANEXOS a Solicitud\2. Pestaña MAS INFORMACION\"/>
    </mc:Choice>
  </mc:AlternateContent>
  <workbookProtection workbookAlgorithmName="SHA-512" workbookHashValue="Auaf9fP15abZyjc689b+QJh2c9kExgiQ7zQWhjpLpCT74bjzIjBADPk9Eol5ib2A5PApFfUldxKxgtvc9lxoFA==" workbookSaltValue="t1s/VdqTV1E+VYyjC12hrg==" workbookSpinCount="100000" lockStructure="1"/>
  <bookViews>
    <workbookView xWindow="0" yWindow="0" windowWidth="28800" windowHeight="11835"/>
  </bookViews>
  <sheets>
    <sheet name="Calculadora - Reducción CEPNR" sheetId="6" r:id="rId1"/>
    <sheet name="Calculadora - Reducción DEMANDA" sheetId="1" r:id="rId2"/>
    <sheet name="Calculadora - Datos Energéticos" sheetId="4" r:id="rId3"/>
    <sheet name="Ayuda" sheetId="5" state="hidden" r:id="rId4"/>
  </sheets>
  <definedNames>
    <definedName name="_xlnm.Print_Area" localSheetId="2">'Calculadora - Datos Energéticos'!$B$1:$O$23</definedName>
    <definedName name="_xlnm.Print_Area" localSheetId="1">'Calculadora - Reducción DEMANDA'!$B$1:$L$25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D16" i="6" l="1"/>
  <c r="E15" i="6" l="1"/>
  <c r="E16" i="6" s="1"/>
  <c r="I15" i="4" l="1"/>
  <c r="L15" i="4" s="1"/>
  <c r="I9" i="4"/>
  <c r="L9" i="4" s="1"/>
  <c r="J15" i="4"/>
  <c r="J9" i="4"/>
  <c r="J24" i="4" l="1"/>
  <c r="K24" i="4"/>
  <c r="N15" i="4"/>
  <c r="N9" i="4"/>
  <c r="O20" i="4" l="1"/>
  <c r="M20" i="4"/>
  <c r="N20" i="4"/>
  <c r="K20" i="4"/>
  <c r="L20" i="4"/>
  <c r="J20" i="4"/>
  <c r="O24" i="4"/>
  <c r="M24" i="4" l="1"/>
  <c r="L24" i="4"/>
  <c r="N24" i="4"/>
  <c r="I15" i="1"/>
  <c r="I9" i="1"/>
  <c r="F21" i="1"/>
  <c r="H21" i="1" s="1"/>
  <c r="C21" i="1"/>
  <c r="E21" i="1" l="1"/>
  <c r="I21" i="1"/>
  <c r="K21" i="1" s="1"/>
  <c r="K22" i="1" s="1"/>
</calcChain>
</file>

<file path=xl/sharedStrings.xml><?xml version="1.0" encoding="utf-8"?>
<sst xmlns="http://schemas.openxmlformats.org/spreadsheetml/2006/main" count="197" uniqueCount="100">
  <si>
    <t>CALEFACCIÓN</t>
  </si>
  <si>
    <t>REFRIGERACIÓN</t>
  </si>
  <si>
    <t>TOTAL</t>
  </si>
  <si>
    <t>DEMANDA</t>
  </si>
  <si>
    <t>(Kw.h / m².año)</t>
  </si>
  <si>
    <t>a</t>
  </si>
  <si>
    <t>d</t>
  </si>
  <si>
    <t>%</t>
  </si>
  <si>
    <t>b</t>
  </si>
  <si>
    <t>REDUCCIÓN DE LA DEMANDA</t>
  </si>
  <si>
    <t>EMISIONES CO2</t>
  </si>
  <si>
    <t>POR CONSUMO ELÉCTRICO</t>
  </si>
  <si>
    <t>POR OTROS COMBUSTIBLES</t>
  </si>
  <si>
    <t>Electricidad</t>
  </si>
  <si>
    <t>Gasóleo calefacción</t>
  </si>
  <si>
    <t>Gases licuados del petróleo (butano, propano)</t>
  </si>
  <si>
    <t>Gas natural</t>
  </si>
  <si>
    <t>Carbón</t>
  </si>
  <si>
    <t>Biomasa no densificada (leña)</t>
  </si>
  <si>
    <t>Biomasa densificada (pellets)</t>
  </si>
  <si>
    <t>FACTORES DE CONVERSIÓN A ENERGÍA FINAL (EF)</t>
  </si>
  <si>
    <t>Fuente de energía</t>
  </si>
  <si>
    <r>
      <t>Emisiones de CO</t>
    </r>
    <r>
      <rPr>
        <b/>
        <vertAlign val="subscript"/>
        <sz val="9"/>
        <color theme="1"/>
        <rFont val="Calibri"/>
        <family val="2"/>
        <scheme val="minor"/>
      </rPr>
      <t>2</t>
    </r>
    <r>
      <rPr>
        <b/>
        <sz val="9"/>
        <color theme="1"/>
        <rFont val="Calibri"/>
        <family val="2"/>
        <scheme val="minor"/>
      </rPr>
      <t xml:space="preserve"> (kg CO2/año)</t>
    </r>
  </si>
  <si>
    <t>ELECTRICIDAD</t>
  </si>
  <si>
    <t>OTROS COMBUSTIBLES</t>
  </si>
  <si>
    <t>Elegir</t>
  </si>
  <si>
    <t>FACTOR DE CONVERSIÓN A ENERGÍA FINAL (E.F.)</t>
  </si>
  <si>
    <t>c</t>
  </si>
  <si>
    <t>CONSUMO DE ENERGÍA FINAL (E.F.)</t>
  </si>
  <si>
    <t>c + d</t>
  </si>
  <si>
    <t>SITUACIÓN INICIAL (C.E.E. ESTADO PREVIO)</t>
  </si>
  <si>
    <t>SITUACIÓN FINAL (C.E.E. ESTADO REFORMADO)</t>
  </si>
  <si>
    <t>a'</t>
  </si>
  <si>
    <t>b'</t>
  </si>
  <si>
    <t>c'</t>
  </si>
  <si>
    <t>d'</t>
  </si>
  <si>
    <t>c' + d'</t>
  </si>
  <si>
    <t>COMPROBACIÓN</t>
  </si>
  <si>
    <t>(kg CO2 / m² año)</t>
  </si>
  <si>
    <t>(kWh / m² año)</t>
  </si>
  <si>
    <t>(kg CO2 / kWh / año)</t>
  </si>
  <si>
    <t>c = a - a'</t>
  </si>
  <si>
    <t>d = b - b'</t>
  </si>
  <si>
    <t>e = a + 0'70b (*)</t>
  </si>
  <si>
    <t>e' = a' + 0'70b' (*)</t>
  </si>
  <si>
    <t>DEMANDA GLOBAL 1</t>
  </si>
  <si>
    <t>DEMANDA GLOBAL 2</t>
  </si>
  <si>
    <t>f / e</t>
  </si>
  <si>
    <t>f = c - 0'70d (*)</t>
  </si>
  <si>
    <t>NOTA: CUMPLIMENTAR ÚNICAMENTE LAS CELDAS CON FONDO NARANJA</t>
  </si>
  <si>
    <t>(*) Ponderación según DB HE 1. Apéndice A (Versión Junio 2017)</t>
  </si>
  <si>
    <t>A</t>
  </si>
  <si>
    <t>B</t>
  </si>
  <si>
    <t>C</t>
  </si>
  <si>
    <t>D</t>
  </si>
  <si>
    <t>E</t>
  </si>
  <si>
    <t>F</t>
  </si>
  <si>
    <t>G</t>
  </si>
  <si>
    <t>Letra CALIFICACIÓN ENERGÉTICA</t>
  </si>
  <si>
    <t>ENERGIA PRIMARIA</t>
  </si>
  <si>
    <t>EMISIONES</t>
  </si>
  <si>
    <t>CALIFICACIÓN ENERGÉTICA EST. REFORMADO</t>
  </si>
  <si>
    <t>CONSUMO DE ENERGÍA PRIMARIA NO RENOVABLE 1</t>
  </si>
  <si>
    <t>CONSUMO DE ENERGÍA PRIMARIA NO RENOVABLE 2</t>
  </si>
  <si>
    <t>REDUCCIÓN DEL CONSUMO DE ENERGÍA PRIMARIA NO RENOVABLE</t>
  </si>
  <si>
    <t>PROGRAMA</t>
  </si>
  <si>
    <t>C.E.P.N.R.</t>
  </si>
  <si>
    <t>A.C.S.</t>
  </si>
  <si>
    <t>GLOBAL</t>
  </si>
  <si>
    <t>Definir PROGRAMA de ayuda solicitado</t>
  </si>
  <si>
    <t>(1-(a'/a))×100</t>
  </si>
  <si>
    <t>R.C.E.P.N.R.≥</t>
  </si>
  <si>
    <t>COMPROBACIÓN REDUCCIÓN DEL CONSUMO DE ENERGÍA PRIMARIA NO RENOVABLE</t>
  </si>
  <si>
    <t>REDUCCIÓN GLOBAL</t>
  </si>
  <si>
    <t>COMPROBACIÓN REDUCCIÓN DE LA DEMANDA DE ENERGÍA ANUAL GLOBAL CALEFACCIÓN-REFRIGERACIÓN</t>
  </si>
  <si>
    <t>ZONA CLIMÁTICA</t>
  </si>
  <si>
    <t>P3</t>
  </si>
  <si>
    <t>P4</t>
  </si>
  <si>
    <t>Definir ZONA CLIMÁTICA inmueble</t>
  </si>
  <si>
    <t>R. Demanda ≥</t>
  </si>
  <si>
    <t>RECOPILACIÓN DE OTROS DATOS ENERGÉTICOS PARA CUMPLIMENTACIÓN DE SOLICITUD DE AYUDA</t>
  </si>
  <si>
    <t>C.E.F. REFRIGERACIÓN</t>
  </si>
  <si>
    <t>C.E.F. A.C.S.</t>
  </si>
  <si>
    <t>CONSUMO ENERGÍA FINAL POR VECTORES ENERGÉTICOS EST. REFORMA.</t>
  </si>
  <si>
    <t>C.E.F. CALEFACCIÓN</t>
  </si>
  <si>
    <t>R. CEF ELECTRICIDAD</t>
  </si>
  <si>
    <t>R. CEF OTROS COMBUST.</t>
  </si>
  <si>
    <t>R. CEF CALEFACCIÓN</t>
  </si>
  <si>
    <t>R. CEF REFRIGERACIÓN</t>
  </si>
  <si>
    <t>R. CEF A.C.S.</t>
  </si>
  <si>
    <t>R. CEF TOTAL</t>
  </si>
  <si>
    <t>CALIFICACIÓN ENERGÉTICA EST. PREVIO</t>
  </si>
  <si>
    <t>EMISIONES CO2 ESTADO PREVIO</t>
  </si>
  <si>
    <t>EMISIONES CO2 ESTADO REFORMADO</t>
  </si>
  <si>
    <t>CONSUMO ENERGÍA FINAL POR VECTORES ENERGÉTICOS EST. PREVIO</t>
  </si>
  <si>
    <t>REDUCCIÓN DE CONSUMO ENERGÍA FINAL POR VECTORES ENERGÉTICOS (%)</t>
  </si>
  <si>
    <t>(kgCO2 / m² año)</t>
  </si>
  <si>
    <t>IND. PARCIALES DE EMISIONES CO2. ESTADO PREVIO</t>
  </si>
  <si>
    <t>IND. PARCIALES DE EMISIONES CO2. ESTADO REFORMADO</t>
  </si>
  <si>
    <t xml:space="preserve">     Tabla 5.1 (Programa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</si>
</sst>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4"/>
      <color rgb="FF5C9E8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15" xfId="0" applyFont="1" applyBorder="1" applyAlignment="1">
      <alignment horizontal="left" vertical="center" wrapText="1" indent="1"/>
    </xf>
    <xf numFmtId="0" fontId="0" fillId="0" borderId="13" xfId="0" applyFont="1" applyBorder="1" applyAlignment="1">
      <alignment horizontal="left" vertical="center" wrapText="1" indent="1"/>
    </xf>
    <xf numFmtId="0" fontId="0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2" fillId="4" borderId="1" xfId="0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4" fontId="0" fillId="0" borderId="15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6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>
      <alignment horizontal="center" vertical="center"/>
    </xf>
    <xf numFmtId="0" fontId="0" fillId="0" borderId="15" xfId="0" applyBorder="1"/>
    <xf numFmtId="0" fontId="4" fillId="4" borderId="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0" fontId="2" fillId="0" borderId="18" xfId="1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9" fillId="4" borderId="2" xfId="0" applyFont="1" applyFill="1" applyBorder="1" applyAlignment="1" applyProtection="1">
      <alignment vertical="center"/>
    </xf>
    <xf numFmtId="0" fontId="9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9" fillId="4" borderId="4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>
      <alignment vertical="center" wrapText="1"/>
    </xf>
    <xf numFmtId="10" fontId="2" fillId="0" borderId="15" xfId="1" applyNumberFormat="1" applyFont="1" applyFill="1" applyBorder="1" applyAlignment="1" applyProtection="1">
      <alignment vertical="center"/>
    </xf>
    <xf numFmtId="0" fontId="0" fillId="2" borderId="15" xfId="0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3" fillId="0" borderId="16" xfId="0" applyFont="1" applyBorder="1" applyAlignment="1" applyProtection="1">
      <alignment horizontal="center" vertical="center"/>
    </xf>
    <xf numFmtId="10" fontId="0" fillId="0" borderId="17" xfId="0" applyNumberFormat="1" applyBorder="1" applyAlignment="1" applyProtection="1">
      <alignment horizontal="center" vertical="center"/>
    </xf>
    <xf numFmtId="2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0" fontId="0" fillId="2" borderId="11" xfId="0" applyFill="1" applyBorder="1" applyAlignment="1" applyProtection="1">
      <alignment horizontal="center" vertical="center"/>
    </xf>
    <xf numFmtId="10" fontId="2" fillId="2" borderId="1" xfId="1" applyNumberFormat="1" applyFont="1" applyFill="1" applyBorder="1" applyAlignment="1" applyProtection="1">
      <alignment horizontal="center" vertical="center"/>
    </xf>
    <xf numFmtId="10" fontId="2" fillId="0" borderId="15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4" fillId="0" borderId="11" xfId="0" applyFont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"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C9E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0</xdr:row>
      <xdr:rowOff>38100</xdr:rowOff>
    </xdr:from>
    <xdr:to>
      <xdr:col>1</xdr:col>
      <xdr:colOff>3323723</xdr:colOff>
      <xdr:row>1</xdr:row>
      <xdr:rowOff>9525</xdr:rowOff>
    </xdr:to>
    <xdr:pic>
      <xdr:nvPicPr>
        <xdr:cNvPr id="5" name="Imagen 3" descr="Logo PRTR tres li╠üneas_COLOR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38100"/>
          <a:ext cx="332372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0</xdr:row>
      <xdr:rowOff>0</xdr:rowOff>
    </xdr:from>
    <xdr:to>
      <xdr:col>5</xdr:col>
      <xdr:colOff>962025</xdr:colOff>
      <xdr:row>0</xdr:row>
      <xdr:rowOff>835478</xdr:rowOff>
    </xdr:to>
    <xdr:pic>
      <xdr:nvPicPr>
        <xdr:cNvPr id="6" name="Imagen 2" descr="ES Financiado por la Unión Europea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2924175" cy="835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2666999</xdr:colOff>
      <xdr:row>0</xdr:row>
      <xdr:rowOff>0</xdr:rowOff>
    </xdr:from>
    <xdr:to>
      <xdr:col>9</xdr:col>
      <xdr:colOff>21431</xdr:colOff>
      <xdr:row>0</xdr:row>
      <xdr:rowOff>828675</xdr:rowOff>
    </xdr:to>
    <xdr:pic>
      <xdr:nvPicPr>
        <xdr:cNvPr id="7" name="Imagen 1" descr="LOGO PV Movilidad, Transporte y Vivien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4" y="0"/>
          <a:ext cx="283130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95250</xdr:colOff>
      <xdr:row>9</xdr:row>
      <xdr:rowOff>114300</xdr:rowOff>
    </xdr:from>
    <xdr:to>
      <xdr:col>9</xdr:col>
      <xdr:colOff>95249</xdr:colOff>
      <xdr:row>23</xdr:row>
      <xdr:rowOff>57150</xdr:rowOff>
    </xdr:to>
    <xdr:pic>
      <xdr:nvPicPr>
        <xdr:cNvPr id="8" name="Imagen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2781300"/>
          <a:ext cx="5476874" cy="2781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0</xdr:row>
      <xdr:rowOff>38100</xdr:rowOff>
    </xdr:from>
    <xdr:to>
      <xdr:col>1</xdr:col>
      <xdr:colOff>3323723</xdr:colOff>
      <xdr:row>1</xdr:row>
      <xdr:rowOff>9525</xdr:rowOff>
    </xdr:to>
    <xdr:pic>
      <xdr:nvPicPr>
        <xdr:cNvPr id="5" name="Imagen 3" descr="Logo PRTR tres li╠üneas_COLOR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38100"/>
          <a:ext cx="332372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933450</xdr:colOff>
      <xdr:row>0</xdr:row>
      <xdr:rowOff>6805</xdr:rowOff>
    </xdr:from>
    <xdr:to>
      <xdr:col>6</xdr:col>
      <xdr:colOff>714375</xdr:colOff>
      <xdr:row>1</xdr:row>
      <xdr:rowOff>4083</xdr:rowOff>
    </xdr:to>
    <xdr:pic>
      <xdr:nvPicPr>
        <xdr:cNvPr id="6" name="Imagen 2" descr="ES Financiado por la Unión Europea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6805"/>
          <a:ext cx="2924175" cy="835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314324</xdr:colOff>
      <xdr:row>0</xdr:row>
      <xdr:rowOff>19050</xdr:rowOff>
    </xdr:from>
    <xdr:to>
      <xdr:col>12</xdr:col>
      <xdr:colOff>2381</xdr:colOff>
      <xdr:row>1</xdr:row>
      <xdr:rowOff>9525</xdr:rowOff>
    </xdr:to>
    <xdr:pic>
      <xdr:nvPicPr>
        <xdr:cNvPr id="7" name="Imagen 1" descr="LOGO PV Movilidad, Transporte y Vivien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599" y="19050"/>
          <a:ext cx="283130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990600</xdr:colOff>
      <xdr:row>0</xdr:row>
      <xdr:rowOff>6805</xdr:rowOff>
    </xdr:from>
    <xdr:to>
      <xdr:col>8</xdr:col>
      <xdr:colOff>19050</xdr:colOff>
      <xdr:row>1</xdr:row>
      <xdr:rowOff>4083</xdr:rowOff>
    </xdr:to>
    <xdr:pic>
      <xdr:nvPicPr>
        <xdr:cNvPr id="8" name="Imagen 2" descr="ES Financiado por la Unión Europea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6805"/>
          <a:ext cx="2924175" cy="835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323849</xdr:colOff>
      <xdr:row>0</xdr:row>
      <xdr:rowOff>0</xdr:rowOff>
    </xdr:from>
    <xdr:to>
      <xdr:col>15</xdr:col>
      <xdr:colOff>11906</xdr:colOff>
      <xdr:row>0</xdr:row>
      <xdr:rowOff>828675</xdr:rowOff>
    </xdr:to>
    <xdr:pic>
      <xdr:nvPicPr>
        <xdr:cNvPr id="9" name="Imagen 1" descr="LOGO PV Movilidad, Transporte y Vivien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49" y="0"/>
          <a:ext cx="283130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0</xdr:row>
      <xdr:rowOff>19050</xdr:rowOff>
    </xdr:from>
    <xdr:to>
      <xdr:col>4</xdr:col>
      <xdr:colOff>189999</xdr:colOff>
      <xdr:row>0</xdr:row>
      <xdr:rowOff>828675</xdr:rowOff>
    </xdr:to>
    <xdr:pic>
      <xdr:nvPicPr>
        <xdr:cNvPr id="10" name="Imagen 3" descr="Logo PRTR tres li╠üneas_COLOR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"/>
          <a:ext cx="332372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workbookViewId="0">
      <selection activeCell="C9" sqref="C9"/>
    </sheetView>
  </sheetViews>
  <sheetFormatPr baseColWidth="10" defaultColWidth="11.42578125" defaultRowHeight="15" x14ac:dyDescent="0.25"/>
  <cols>
    <col min="1" max="1" width="3.7109375" style="39" customWidth="1"/>
    <col min="2" max="2" width="50.7109375" style="39" customWidth="1"/>
    <col min="3" max="6" width="15.7109375" style="39" customWidth="1"/>
    <col min="7" max="7" width="50.7109375" style="39" customWidth="1"/>
    <col min="8" max="9" width="15.7109375" style="39" customWidth="1"/>
    <col min="10" max="16384" width="11.42578125" style="39"/>
  </cols>
  <sheetData>
    <row r="1" spans="1:9" ht="66" customHeight="1" x14ac:dyDescent="0.25">
      <c r="B1" s="72"/>
      <c r="C1" s="72"/>
      <c r="D1" s="72"/>
      <c r="E1" s="72"/>
      <c r="F1" s="72"/>
      <c r="G1" s="72"/>
      <c r="H1" s="72"/>
      <c r="I1" s="72"/>
    </row>
    <row r="2" spans="1:9" ht="33" customHeight="1" x14ac:dyDescent="0.25">
      <c r="A2" s="40"/>
      <c r="B2" s="65" t="s">
        <v>72</v>
      </c>
      <c r="C2" s="65"/>
      <c r="D2" s="65"/>
      <c r="E2" s="65"/>
      <c r="F2" s="65"/>
      <c r="G2" s="65"/>
      <c r="H2" s="65"/>
      <c r="I2" s="65"/>
    </row>
    <row r="3" spans="1:9" ht="21" x14ac:dyDescent="0.25">
      <c r="A3" s="40"/>
      <c r="B3" s="90" t="s">
        <v>49</v>
      </c>
      <c r="C3" s="91"/>
      <c r="D3" s="91"/>
      <c r="E3" s="91"/>
      <c r="F3" s="91"/>
      <c r="G3" s="91"/>
      <c r="H3" s="91"/>
      <c r="I3" s="92"/>
    </row>
    <row r="4" spans="1:9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40"/>
      <c r="B5" s="87" t="s">
        <v>30</v>
      </c>
      <c r="C5" s="88"/>
      <c r="D5" s="89"/>
      <c r="G5" s="87" t="s">
        <v>31</v>
      </c>
      <c r="H5" s="88"/>
      <c r="I5" s="89"/>
    </row>
    <row r="6" spans="1:9" x14ac:dyDescent="0.25">
      <c r="A6" s="40"/>
      <c r="B6" s="73" t="s">
        <v>62</v>
      </c>
      <c r="C6" s="66" t="s">
        <v>68</v>
      </c>
      <c r="D6" s="67"/>
      <c r="G6" s="73" t="s">
        <v>63</v>
      </c>
      <c r="H6" s="66" t="s">
        <v>68</v>
      </c>
      <c r="I6" s="67"/>
    </row>
    <row r="7" spans="1:9" x14ac:dyDescent="0.25">
      <c r="A7" s="40"/>
      <c r="B7" s="74"/>
      <c r="C7" s="68" t="s">
        <v>66</v>
      </c>
      <c r="D7" s="69"/>
      <c r="G7" s="74"/>
      <c r="H7" s="68" t="s">
        <v>66</v>
      </c>
      <c r="I7" s="69"/>
    </row>
    <row r="8" spans="1:9" x14ac:dyDescent="0.25">
      <c r="A8" s="40"/>
      <c r="B8" s="74"/>
      <c r="C8" s="70" t="s">
        <v>39</v>
      </c>
      <c r="D8" s="71"/>
      <c r="G8" s="74"/>
      <c r="H8" s="70" t="s">
        <v>39</v>
      </c>
      <c r="I8" s="71"/>
    </row>
    <row r="9" spans="1:9" x14ac:dyDescent="0.25">
      <c r="A9" s="40"/>
      <c r="B9" s="75"/>
      <c r="C9" s="15">
        <v>0</v>
      </c>
      <c r="D9" s="45" t="s">
        <v>5</v>
      </c>
      <c r="G9" s="75"/>
      <c r="H9" s="15">
        <v>0</v>
      </c>
      <c r="I9" s="45" t="s">
        <v>32</v>
      </c>
    </row>
    <row r="10" spans="1:9" x14ac:dyDescent="0.25">
      <c r="A10" s="40"/>
      <c r="B10" s="40"/>
      <c r="C10" s="40"/>
      <c r="D10" s="40"/>
      <c r="E10" s="40"/>
      <c r="F10" s="40"/>
      <c r="G10" s="40"/>
      <c r="H10" s="40"/>
      <c r="I10" s="40"/>
    </row>
    <row r="11" spans="1:9" x14ac:dyDescent="0.25">
      <c r="A11" s="40"/>
      <c r="B11" s="95" t="s">
        <v>37</v>
      </c>
      <c r="C11" s="96"/>
      <c r="D11" s="96"/>
      <c r="E11" s="96"/>
      <c r="F11" s="97"/>
      <c r="G11" s="51"/>
      <c r="H11" s="51"/>
      <c r="I11" s="51"/>
    </row>
    <row r="12" spans="1:9" x14ac:dyDescent="0.25">
      <c r="A12" s="40"/>
      <c r="B12" s="76" t="s">
        <v>64</v>
      </c>
      <c r="C12" s="81" t="s">
        <v>69</v>
      </c>
      <c r="D12" s="82"/>
      <c r="E12" s="66" t="s">
        <v>73</v>
      </c>
      <c r="F12" s="67"/>
      <c r="G12" s="46"/>
      <c r="H12" s="46"/>
      <c r="I12" s="46"/>
    </row>
    <row r="13" spans="1:9" x14ac:dyDescent="0.25">
      <c r="A13" s="40"/>
      <c r="B13" s="77"/>
      <c r="C13" s="83"/>
      <c r="D13" s="84"/>
      <c r="E13" s="68" t="s">
        <v>66</v>
      </c>
      <c r="F13" s="69"/>
      <c r="G13" s="46"/>
      <c r="H13" s="46"/>
      <c r="I13" s="46"/>
    </row>
    <row r="14" spans="1:9" x14ac:dyDescent="0.25">
      <c r="A14" s="40"/>
      <c r="B14" s="77"/>
      <c r="C14" s="85"/>
      <c r="D14" s="86"/>
      <c r="E14" s="70" t="s">
        <v>39</v>
      </c>
      <c r="F14" s="71"/>
      <c r="G14" s="46"/>
      <c r="H14" s="46"/>
      <c r="I14" s="46"/>
    </row>
    <row r="15" spans="1:9" ht="19.5" thickBot="1" x14ac:dyDescent="0.3">
      <c r="A15" s="40"/>
      <c r="B15" s="78"/>
      <c r="C15" s="79" t="s">
        <v>25</v>
      </c>
      <c r="D15" s="80"/>
      <c r="E15" s="52" t="e">
        <f>(1-(H9/C9))</f>
        <v>#DIV/0!</v>
      </c>
      <c r="F15" s="53" t="s">
        <v>70</v>
      </c>
      <c r="G15" s="54"/>
      <c r="H15" s="48"/>
      <c r="I15" s="54"/>
    </row>
    <row r="16" spans="1:9" ht="24" thickBot="1" x14ac:dyDescent="0.3">
      <c r="A16" s="40"/>
      <c r="B16" s="55"/>
      <c r="C16" s="56" t="s">
        <v>71</v>
      </c>
      <c r="D16" s="57" t="str">
        <f>IF(OR(C15="P3",C15="P4"),"30,00%","Definir")</f>
        <v>Definir</v>
      </c>
      <c r="E16" s="93" t="e">
        <f>IF(E15&gt;=0.3,"CUMPLE","NO CUMPLE")</f>
        <v>#DIV/0!</v>
      </c>
      <c r="F16" s="94"/>
      <c r="G16" s="46"/>
      <c r="H16" s="46"/>
      <c r="I16" s="46"/>
    </row>
    <row r="17" spans="1:9" x14ac:dyDescent="0.25">
      <c r="A17" s="40"/>
      <c r="B17" s="40"/>
      <c r="C17" s="40"/>
      <c r="D17" s="40"/>
      <c r="E17" s="40"/>
      <c r="F17" s="40"/>
      <c r="G17" s="40"/>
      <c r="H17" s="40"/>
      <c r="I17" s="40"/>
    </row>
    <row r="24" spans="1:9" x14ac:dyDescent="0.25">
      <c r="G24" s="39" t="s">
        <v>99</v>
      </c>
    </row>
  </sheetData>
  <sheetProtection algorithmName="SHA-512" hashValue="Rw7ACRcB1bi+INiDsUVYBdEjMyNv+JiLZPEhTPHqjTP8NRpk4s1Tw/fkogrKScIUu4t1QOtfQyNX/USFMEnzmw==" saltValue="oCoWIaWRZA82BYydclAjEQ==" spinCount="100000" sheet="1" objects="1" scenarios="1" selectLockedCells="1"/>
  <mergeCells count="21">
    <mergeCell ref="B5:D5"/>
    <mergeCell ref="G5:I5"/>
    <mergeCell ref="B3:I3"/>
    <mergeCell ref="E16:F16"/>
    <mergeCell ref="B11:F11"/>
    <mergeCell ref="B2:I2"/>
    <mergeCell ref="E12:F12"/>
    <mergeCell ref="E13:F13"/>
    <mergeCell ref="E14:F14"/>
    <mergeCell ref="B1:I1"/>
    <mergeCell ref="C6:D6"/>
    <mergeCell ref="C8:D8"/>
    <mergeCell ref="B6:B9"/>
    <mergeCell ref="C7:D7"/>
    <mergeCell ref="B12:B15"/>
    <mergeCell ref="G6:G9"/>
    <mergeCell ref="H7:I7"/>
    <mergeCell ref="H8:I8"/>
    <mergeCell ref="H6:I6"/>
    <mergeCell ref="C15:D15"/>
    <mergeCell ref="C12:D14"/>
  </mergeCells>
  <conditionalFormatting sqref="E16:F16">
    <cfRule type="cellIs" dxfId="3" priority="1" operator="equal">
      <formula>"NO CUMPLE"</formula>
    </cfRule>
    <cfRule type="cellIs" dxfId="2" priority="2" operator="equal">
      <formula>"CUMPLE"</formula>
    </cfRule>
  </conditionalFormatting>
  <pageMargins left="0.7" right="0.7" top="0.75" bottom="0.75" header="0.3" footer="0.3"/>
  <pageSetup paperSize="9" orientation="portrait" r:id="rId1"/>
  <ignoredErrors>
    <ignoredError sqref="E15:E16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Ayuda!$A$23:$A$25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workbookViewId="0">
      <selection activeCell="C9" sqref="C9"/>
    </sheetView>
  </sheetViews>
  <sheetFormatPr baseColWidth="10" defaultColWidth="11.42578125" defaultRowHeight="15" x14ac:dyDescent="0.25"/>
  <cols>
    <col min="1" max="1" width="3.7109375" style="39" customWidth="1"/>
    <col min="2" max="2" width="50.7109375" style="39" customWidth="1"/>
    <col min="3" max="12" width="15.7109375" style="39" customWidth="1"/>
    <col min="13" max="16384" width="11.42578125" style="39"/>
  </cols>
  <sheetData>
    <row r="1" spans="1:12" ht="66" customHeight="1" x14ac:dyDescent="0.25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33" customHeight="1" x14ac:dyDescent="0.25">
      <c r="A2" s="40"/>
      <c r="B2" s="65" t="s">
        <v>74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21" x14ac:dyDescent="0.25">
      <c r="A3" s="40"/>
      <c r="B3" s="41"/>
      <c r="C3" s="42"/>
      <c r="D3" s="91" t="s">
        <v>49</v>
      </c>
      <c r="E3" s="91"/>
      <c r="F3" s="91"/>
      <c r="G3" s="91"/>
      <c r="H3" s="91"/>
      <c r="I3" s="91"/>
      <c r="J3" s="43"/>
      <c r="K3" s="42"/>
      <c r="L3" s="44"/>
    </row>
    <row r="4" spans="1:12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x14ac:dyDescent="0.25">
      <c r="A5" s="40"/>
      <c r="B5" s="87" t="s">
        <v>30</v>
      </c>
      <c r="C5" s="88"/>
      <c r="D5" s="88"/>
      <c r="E5" s="88"/>
      <c r="F5" s="88"/>
      <c r="G5" s="88"/>
      <c r="H5" s="88"/>
      <c r="I5" s="88"/>
      <c r="J5" s="88"/>
      <c r="K5" s="88"/>
      <c r="L5" s="89"/>
    </row>
    <row r="6" spans="1:12" x14ac:dyDescent="0.25">
      <c r="A6" s="40"/>
      <c r="B6" s="73" t="s">
        <v>45</v>
      </c>
      <c r="C6" s="70" t="s">
        <v>0</v>
      </c>
      <c r="D6" s="101"/>
      <c r="E6" s="71"/>
      <c r="F6" s="70" t="s">
        <v>1</v>
      </c>
      <c r="G6" s="101"/>
      <c r="H6" s="71"/>
      <c r="I6" s="66" t="s">
        <v>2</v>
      </c>
      <c r="J6" s="98"/>
      <c r="K6" s="98"/>
      <c r="L6" s="67"/>
    </row>
    <row r="7" spans="1:12" x14ac:dyDescent="0.25">
      <c r="A7" s="40"/>
      <c r="B7" s="74"/>
      <c r="C7" s="68" t="s">
        <v>3</v>
      </c>
      <c r="D7" s="69"/>
      <c r="E7" s="59"/>
      <c r="F7" s="68" t="s">
        <v>3</v>
      </c>
      <c r="G7" s="69"/>
      <c r="H7" s="59"/>
      <c r="I7" s="68" t="s">
        <v>3</v>
      </c>
      <c r="J7" s="69"/>
      <c r="K7" s="68"/>
      <c r="L7" s="69"/>
    </row>
    <row r="8" spans="1:12" x14ac:dyDescent="0.25">
      <c r="A8" s="40"/>
      <c r="B8" s="74"/>
      <c r="C8" s="70" t="s">
        <v>39</v>
      </c>
      <c r="D8" s="71"/>
      <c r="E8" s="74"/>
      <c r="F8" s="70" t="s">
        <v>39</v>
      </c>
      <c r="G8" s="71"/>
      <c r="H8" s="74"/>
      <c r="I8" s="70" t="s">
        <v>39</v>
      </c>
      <c r="J8" s="71"/>
      <c r="K8" s="99"/>
      <c r="L8" s="100"/>
    </row>
    <row r="9" spans="1:12" x14ac:dyDescent="0.25">
      <c r="A9" s="40"/>
      <c r="B9" s="75"/>
      <c r="C9" s="15">
        <v>0</v>
      </c>
      <c r="D9" s="45" t="s">
        <v>5</v>
      </c>
      <c r="E9" s="75"/>
      <c r="F9" s="15">
        <v>0</v>
      </c>
      <c r="G9" s="45" t="s">
        <v>8</v>
      </c>
      <c r="H9" s="75"/>
      <c r="I9" s="60">
        <f>C9+0.7*F9</f>
        <v>0</v>
      </c>
      <c r="J9" s="45" t="s">
        <v>43</v>
      </c>
      <c r="K9" s="70"/>
      <c r="L9" s="71"/>
    </row>
    <row r="10" spans="1:12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x14ac:dyDescent="0.25">
      <c r="A11" s="40"/>
      <c r="B11" s="87" t="s">
        <v>31</v>
      </c>
      <c r="C11" s="88"/>
      <c r="D11" s="88"/>
      <c r="E11" s="88"/>
      <c r="F11" s="88"/>
      <c r="G11" s="88"/>
      <c r="H11" s="88"/>
      <c r="I11" s="88"/>
      <c r="J11" s="88"/>
      <c r="K11" s="88"/>
      <c r="L11" s="89"/>
    </row>
    <row r="12" spans="1:12" x14ac:dyDescent="0.25">
      <c r="A12" s="40"/>
      <c r="B12" s="73" t="s">
        <v>46</v>
      </c>
      <c r="C12" s="66" t="s">
        <v>0</v>
      </c>
      <c r="D12" s="98"/>
      <c r="E12" s="67"/>
      <c r="F12" s="66" t="s">
        <v>1</v>
      </c>
      <c r="G12" s="98"/>
      <c r="H12" s="67"/>
      <c r="I12" s="66" t="s">
        <v>2</v>
      </c>
      <c r="J12" s="98"/>
      <c r="K12" s="102"/>
      <c r="L12" s="69"/>
    </row>
    <row r="13" spans="1:12" x14ac:dyDescent="0.25">
      <c r="A13" s="40"/>
      <c r="B13" s="74"/>
      <c r="C13" s="68" t="s">
        <v>3</v>
      </c>
      <c r="D13" s="69"/>
      <c r="E13" s="59"/>
      <c r="F13" s="68" t="s">
        <v>3</v>
      </c>
      <c r="G13" s="69"/>
      <c r="H13" s="59"/>
      <c r="I13" s="68" t="s">
        <v>3</v>
      </c>
      <c r="J13" s="69"/>
      <c r="K13" s="68"/>
      <c r="L13" s="69"/>
    </row>
    <row r="14" spans="1:12" x14ac:dyDescent="0.25">
      <c r="A14" s="40"/>
      <c r="B14" s="74"/>
      <c r="C14" s="70" t="s">
        <v>39</v>
      </c>
      <c r="D14" s="71"/>
      <c r="E14" s="74"/>
      <c r="F14" s="70" t="s">
        <v>39</v>
      </c>
      <c r="G14" s="71"/>
      <c r="H14" s="74"/>
      <c r="I14" s="70" t="s">
        <v>39</v>
      </c>
      <c r="J14" s="71"/>
      <c r="K14" s="99"/>
      <c r="L14" s="100"/>
    </row>
    <row r="15" spans="1:12" x14ac:dyDescent="0.25">
      <c r="A15" s="40"/>
      <c r="B15" s="75"/>
      <c r="C15" s="15">
        <v>0</v>
      </c>
      <c r="D15" s="45" t="s">
        <v>32</v>
      </c>
      <c r="E15" s="75"/>
      <c r="F15" s="15">
        <v>0</v>
      </c>
      <c r="G15" s="45" t="s">
        <v>33</v>
      </c>
      <c r="H15" s="75"/>
      <c r="I15" s="60">
        <f>C15+0.7*F15</f>
        <v>0</v>
      </c>
      <c r="J15" s="61" t="s">
        <v>44</v>
      </c>
      <c r="K15" s="70"/>
      <c r="L15" s="71"/>
    </row>
    <row r="16" spans="1:12" s="50" customFormat="1" x14ac:dyDescent="0.25">
      <c r="A16" s="46"/>
      <c r="B16" s="46"/>
      <c r="C16" s="47"/>
      <c r="D16" s="48"/>
      <c r="E16" s="46"/>
      <c r="F16" s="47"/>
      <c r="G16" s="48"/>
      <c r="H16" s="46"/>
      <c r="I16" s="49"/>
      <c r="J16" s="46"/>
      <c r="K16" s="48"/>
      <c r="L16" s="48"/>
    </row>
    <row r="17" spans="1:12" x14ac:dyDescent="0.25">
      <c r="A17" s="40"/>
      <c r="B17" s="87" t="s">
        <v>37</v>
      </c>
      <c r="C17" s="88"/>
      <c r="D17" s="88"/>
      <c r="E17" s="88"/>
      <c r="F17" s="88"/>
      <c r="G17" s="88"/>
      <c r="H17" s="88"/>
      <c r="I17" s="88"/>
      <c r="J17" s="88"/>
      <c r="K17" s="88"/>
      <c r="L17" s="89"/>
    </row>
    <row r="18" spans="1:12" ht="15" customHeight="1" x14ac:dyDescent="0.25">
      <c r="A18" s="40"/>
      <c r="B18" s="73" t="s">
        <v>9</v>
      </c>
      <c r="C18" s="66" t="s">
        <v>0</v>
      </c>
      <c r="D18" s="98"/>
      <c r="E18" s="67"/>
      <c r="F18" s="66" t="s">
        <v>1</v>
      </c>
      <c r="G18" s="98"/>
      <c r="H18" s="67"/>
      <c r="I18" s="66" t="s">
        <v>2</v>
      </c>
      <c r="J18" s="98"/>
      <c r="K18" s="103" t="s">
        <v>69</v>
      </c>
      <c r="L18" s="105" t="s">
        <v>78</v>
      </c>
    </row>
    <row r="19" spans="1:12" x14ac:dyDescent="0.25">
      <c r="A19" s="40"/>
      <c r="B19" s="74"/>
      <c r="C19" s="68" t="s">
        <v>3</v>
      </c>
      <c r="D19" s="69"/>
      <c r="E19" s="73" t="s">
        <v>7</v>
      </c>
      <c r="F19" s="68" t="s">
        <v>3</v>
      </c>
      <c r="G19" s="69"/>
      <c r="H19" s="73" t="s">
        <v>7</v>
      </c>
      <c r="I19" s="68" t="s">
        <v>3</v>
      </c>
      <c r="J19" s="102"/>
      <c r="K19" s="104"/>
      <c r="L19" s="106"/>
    </row>
    <row r="20" spans="1:12" ht="18.75" x14ac:dyDescent="0.25">
      <c r="A20" s="40"/>
      <c r="B20" s="74"/>
      <c r="C20" s="70" t="s">
        <v>39</v>
      </c>
      <c r="D20" s="71"/>
      <c r="E20" s="75"/>
      <c r="F20" s="70" t="s">
        <v>4</v>
      </c>
      <c r="G20" s="71"/>
      <c r="H20" s="75"/>
      <c r="I20" s="70" t="s">
        <v>39</v>
      </c>
      <c r="J20" s="71"/>
      <c r="K20" s="28" t="s">
        <v>25</v>
      </c>
      <c r="L20" s="24" t="s">
        <v>25</v>
      </c>
    </row>
    <row r="21" spans="1:12" ht="15.75" thickBot="1" x14ac:dyDescent="0.3">
      <c r="A21" s="40"/>
      <c r="B21" s="75"/>
      <c r="C21" s="60">
        <f>C9-C15</f>
        <v>0</v>
      </c>
      <c r="D21" s="45" t="s">
        <v>41</v>
      </c>
      <c r="E21" s="62" t="e">
        <f>C21/C9</f>
        <v>#DIV/0!</v>
      </c>
      <c r="F21" s="60">
        <f>F9-F15</f>
        <v>0</v>
      </c>
      <c r="G21" s="45" t="s">
        <v>42</v>
      </c>
      <c r="H21" s="62" t="e">
        <f>F21/F9</f>
        <v>#DIV/0!</v>
      </c>
      <c r="I21" s="60">
        <f>C21+0.7*F21</f>
        <v>0</v>
      </c>
      <c r="J21" s="45" t="s">
        <v>48</v>
      </c>
      <c r="K21" s="63" t="e">
        <f>I21/I9</f>
        <v>#DIV/0!</v>
      </c>
      <c r="L21" s="53" t="s">
        <v>47</v>
      </c>
    </row>
    <row r="22" spans="1:12" ht="24" thickBot="1" x14ac:dyDescent="0.3">
      <c r="A22" s="40"/>
      <c r="B22" s="55" t="s">
        <v>50</v>
      </c>
      <c r="C22" s="40"/>
      <c r="D22" s="40"/>
      <c r="E22" s="40"/>
      <c r="F22" s="40"/>
      <c r="G22" s="40"/>
      <c r="H22" s="40"/>
      <c r="I22" s="56" t="s">
        <v>79</v>
      </c>
      <c r="J22" s="57" t="str">
        <f>IF((K20="P4"),"7,00%",IF(AND(K20="P3",L20="C"),"25,00%",IF(AND(K20="P3",L20="D"),"35,00%",IF(AND(K20="P3",L20="E"),"35,00%","Definir"))))</f>
        <v>Definir</v>
      </c>
      <c r="K22" s="93" t="e">
        <f>IF(AND(K20="P4",K21&gt;=0.07),"CUMPLE",IF(AND(K20="P3",L20="C",K21&gt;=0.25),"CUMPLE",IF(AND(K20="P3",L20="D",K21&gt;=0.35),"CUMPLE",IF(AND(K20="P3",L20="E",K21&gt;=0.35),"CUMPLE","NO CUMPLE"))))</f>
        <v>#DIV/0!</v>
      </c>
      <c r="L22" s="94"/>
    </row>
    <row r="23" spans="1:12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18.75" x14ac:dyDescent="0.25">
      <c r="B24" s="64"/>
    </row>
    <row r="25" spans="1:12" x14ac:dyDescent="0.25">
      <c r="B25" s="40"/>
    </row>
  </sheetData>
  <sheetProtection algorithmName="SHA-512" hashValue="iqRN7x4r8kg/MZzjNLctd3C7mb7zl2gyuqSuZX8abi4hm8qTWyhPPjpuUmcyAaxVYtjO+m97qtY0BKyDsvv7Qw==" saltValue="jIkk6dA00/wXMx+wBLF/Ww==" spinCount="100000" sheet="1" objects="1" scenarios="1" selectLockedCells="1"/>
  <mergeCells count="47">
    <mergeCell ref="B2:L2"/>
    <mergeCell ref="B1:L1"/>
    <mergeCell ref="I18:J18"/>
    <mergeCell ref="K18:K19"/>
    <mergeCell ref="L18:L19"/>
    <mergeCell ref="F12:H12"/>
    <mergeCell ref="I12:L12"/>
    <mergeCell ref="B17:L17"/>
    <mergeCell ref="B6:B9"/>
    <mergeCell ref="B12:B15"/>
    <mergeCell ref="K13:L15"/>
    <mergeCell ref="H14:H15"/>
    <mergeCell ref="E14:E15"/>
    <mergeCell ref="C6:E6"/>
    <mergeCell ref="C7:D7"/>
    <mergeCell ref="C8:D8"/>
    <mergeCell ref="I20:J20"/>
    <mergeCell ref="B18:B21"/>
    <mergeCell ref="E19:E20"/>
    <mergeCell ref="H19:H20"/>
    <mergeCell ref="C18:E18"/>
    <mergeCell ref="F18:H18"/>
    <mergeCell ref="C19:D19"/>
    <mergeCell ref="F19:G19"/>
    <mergeCell ref="I19:J19"/>
    <mergeCell ref="F6:H6"/>
    <mergeCell ref="F7:G7"/>
    <mergeCell ref="F8:G8"/>
    <mergeCell ref="H8:H9"/>
    <mergeCell ref="C20:D20"/>
    <mergeCell ref="F20:G20"/>
    <mergeCell ref="D3:I3"/>
    <mergeCell ref="K22:L22"/>
    <mergeCell ref="B5:L5"/>
    <mergeCell ref="I6:L6"/>
    <mergeCell ref="K7:L9"/>
    <mergeCell ref="B11:L11"/>
    <mergeCell ref="C13:D13"/>
    <mergeCell ref="F13:G13"/>
    <mergeCell ref="I13:J13"/>
    <mergeCell ref="C14:D14"/>
    <mergeCell ref="F14:G14"/>
    <mergeCell ref="I14:J14"/>
    <mergeCell ref="I7:J7"/>
    <mergeCell ref="I8:J8"/>
    <mergeCell ref="C12:E12"/>
    <mergeCell ref="E8:E9"/>
  </mergeCells>
  <conditionalFormatting sqref="K22:L22">
    <cfRule type="cellIs" dxfId="1" priority="4" operator="equal">
      <formula>"NO CUMPLE"</formula>
    </cfRule>
    <cfRule type="cellIs" dxfId="0" priority="5" operator="equal">
      <formula>"CUMPLE"</formula>
    </cfRule>
  </conditionalFormatting>
  <pageMargins left="0.7" right="0.7" top="0.75" bottom="0.75" header="0.3" footer="0.3"/>
  <pageSetup paperSize="8" scale="9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Ayuda!$A$23:$A$25</xm:f>
          </x14:formula1>
          <xm:sqref>K20</xm:sqref>
        </x14:dataValidation>
        <x14:dataValidation type="list" allowBlank="1" showInputMessage="1" showErrorMessage="1">
          <x14:formula1>
            <xm:f>Ayuda!$A$28:$A$31</xm:f>
          </x14:formula1>
          <xm:sqref>L20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zoomScaleNormal="100" workbookViewId="0">
      <selection activeCell="B9" sqref="B9"/>
    </sheetView>
  </sheetViews>
  <sheetFormatPr baseColWidth="10" defaultColWidth="11.42578125" defaultRowHeight="15" x14ac:dyDescent="0.25"/>
  <cols>
    <col min="1" max="1" width="3.7109375" style="9" customWidth="1"/>
    <col min="2" max="7" width="15.7109375" style="9" customWidth="1"/>
    <col min="8" max="8" width="42.7109375" style="9" customWidth="1"/>
    <col min="9" max="9" width="12.7109375" style="9" customWidth="1"/>
    <col min="10" max="15" width="15.7109375" style="9" customWidth="1"/>
    <col min="16" max="16384" width="11.42578125" style="9"/>
  </cols>
  <sheetData>
    <row r="1" spans="1:15" s="8" customFormat="1" ht="66" customHeight="1" x14ac:dyDescent="0.25"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5" s="8" customFormat="1" ht="33" customHeight="1" x14ac:dyDescent="0.25">
      <c r="A2" s="9"/>
      <c r="B2" s="129" t="s">
        <v>80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3" spans="1:15" ht="21" x14ac:dyDescent="0.25">
      <c r="B3" s="18"/>
      <c r="C3" s="19"/>
      <c r="D3" s="19"/>
      <c r="E3" s="19"/>
      <c r="F3" s="119" t="s">
        <v>49</v>
      </c>
      <c r="G3" s="119"/>
      <c r="H3" s="119"/>
      <c r="I3" s="119"/>
      <c r="J3" s="119"/>
      <c r="K3" s="119"/>
      <c r="L3" s="119"/>
      <c r="M3" s="19"/>
      <c r="N3" s="19"/>
      <c r="O3" s="20"/>
    </row>
    <row r="5" spans="1:15" x14ac:dyDescent="0.25">
      <c r="B5" s="113" t="s">
        <v>30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</row>
    <row r="6" spans="1:15" x14ac:dyDescent="0.25">
      <c r="B6" s="116" t="s">
        <v>10</v>
      </c>
      <c r="C6" s="117"/>
      <c r="D6" s="117"/>
      <c r="E6" s="117"/>
      <c r="F6" s="116" t="s">
        <v>26</v>
      </c>
      <c r="G6" s="117"/>
      <c r="H6" s="117"/>
      <c r="I6" s="120"/>
      <c r="J6" s="116" t="s">
        <v>28</v>
      </c>
      <c r="K6" s="117"/>
      <c r="L6" s="117"/>
      <c r="M6" s="117"/>
      <c r="N6" s="118"/>
      <c r="O6" s="108"/>
    </row>
    <row r="7" spans="1:15" x14ac:dyDescent="0.25">
      <c r="B7" s="107" t="s">
        <v>11</v>
      </c>
      <c r="C7" s="108"/>
      <c r="D7" s="107" t="s">
        <v>12</v>
      </c>
      <c r="E7" s="108"/>
      <c r="F7" s="109" t="s">
        <v>23</v>
      </c>
      <c r="G7" s="110"/>
      <c r="H7" s="109" t="s">
        <v>24</v>
      </c>
      <c r="I7" s="121"/>
      <c r="J7" s="107" t="s">
        <v>11</v>
      </c>
      <c r="K7" s="108"/>
      <c r="L7" s="118" t="s">
        <v>12</v>
      </c>
      <c r="M7" s="118"/>
      <c r="N7" s="107" t="s">
        <v>2</v>
      </c>
      <c r="O7" s="108"/>
    </row>
    <row r="8" spans="1:15" ht="15.75" thickBot="1" x14ac:dyDescent="0.3">
      <c r="B8" s="122" t="s">
        <v>38</v>
      </c>
      <c r="C8" s="123"/>
      <c r="D8" s="122" t="s">
        <v>38</v>
      </c>
      <c r="E8" s="123"/>
      <c r="F8" s="122" t="s">
        <v>40</v>
      </c>
      <c r="G8" s="123"/>
      <c r="H8" s="122" t="s">
        <v>40</v>
      </c>
      <c r="I8" s="123"/>
      <c r="J8" s="109" t="s">
        <v>39</v>
      </c>
      <c r="K8" s="123"/>
      <c r="L8" s="121" t="s">
        <v>39</v>
      </c>
      <c r="M8" s="127"/>
      <c r="N8" s="109" t="s">
        <v>39</v>
      </c>
      <c r="O8" s="123"/>
    </row>
    <row r="9" spans="1:15" ht="15.75" thickBot="1" x14ac:dyDescent="0.3">
      <c r="B9" s="15">
        <v>0</v>
      </c>
      <c r="C9" s="10" t="s">
        <v>5</v>
      </c>
      <c r="D9" s="15">
        <v>0</v>
      </c>
      <c r="E9" s="10" t="s">
        <v>8</v>
      </c>
      <c r="F9" s="111">
        <v>0.33100000000000002</v>
      </c>
      <c r="G9" s="112"/>
      <c r="H9" s="16" t="s">
        <v>25</v>
      </c>
      <c r="I9" s="30">
        <f>IF(H9=Ayuda!A3,(Ayuda!B3),IF(H9=Ayuda!A4,(Ayuda!B4),IF(H9=Ayuda!A5,(Ayuda!B5),IF(H9=Ayuda!A6,(Ayuda!B6),IF(H9=Ayuda!A7,(Ayuda!B7),IF(H9=Ayuda!A8,(Ayuda!B8),IF(H9=Ayuda!A9,(Ayuda!B9),IF(H9=Ayuda!A10,(Ayuda!B10),0))))))))</f>
        <v>0</v>
      </c>
      <c r="J9" s="31">
        <f>B9/F9</f>
        <v>0</v>
      </c>
      <c r="K9" s="32" t="s">
        <v>27</v>
      </c>
      <c r="L9" s="31">
        <f>IF(I9=0,0,D9/I9)</f>
        <v>0</v>
      </c>
      <c r="M9" s="32" t="s">
        <v>6</v>
      </c>
      <c r="N9" s="31">
        <f>J9+L9</f>
        <v>0</v>
      </c>
      <c r="O9" s="26" t="s">
        <v>29</v>
      </c>
    </row>
    <row r="11" spans="1:15" x14ac:dyDescent="0.25">
      <c r="B11" s="113" t="s">
        <v>31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</row>
    <row r="12" spans="1:15" x14ac:dyDescent="0.25">
      <c r="B12" s="116" t="s">
        <v>10</v>
      </c>
      <c r="C12" s="117"/>
      <c r="D12" s="117"/>
      <c r="E12" s="117"/>
      <c r="F12" s="116" t="s">
        <v>26</v>
      </c>
      <c r="G12" s="117"/>
      <c r="H12" s="117"/>
      <c r="I12" s="120"/>
      <c r="J12" s="116" t="s">
        <v>28</v>
      </c>
      <c r="K12" s="117"/>
      <c r="L12" s="117"/>
      <c r="M12" s="117"/>
      <c r="N12" s="118"/>
      <c r="O12" s="108"/>
    </row>
    <row r="13" spans="1:15" x14ac:dyDescent="0.25">
      <c r="B13" s="107" t="s">
        <v>11</v>
      </c>
      <c r="C13" s="108"/>
      <c r="D13" s="107" t="s">
        <v>12</v>
      </c>
      <c r="E13" s="108"/>
      <c r="F13" s="109" t="s">
        <v>23</v>
      </c>
      <c r="G13" s="110"/>
      <c r="H13" s="109" t="s">
        <v>24</v>
      </c>
      <c r="I13" s="121"/>
      <c r="J13" s="107" t="s">
        <v>11</v>
      </c>
      <c r="K13" s="108"/>
      <c r="L13" s="118" t="s">
        <v>12</v>
      </c>
      <c r="M13" s="118"/>
      <c r="N13" s="107" t="s">
        <v>2</v>
      </c>
      <c r="O13" s="108"/>
    </row>
    <row r="14" spans="1:15" ht="15.75" thickBot="1" x14ac:dyDescent="0.3">
      <c r="B14" s="122" t="s">
        <v>38</v>
      </c>
      <c r="C14" s="123"/>
      <c r="D14" s="122" t="s">
        <v>38</v>
      </c>
      <c r="E14" s="123"/>
      <c r="F14" s="122" t="s">
        <v>40</v>
      </c>
      <c r="G14" s="123"/>
      <c r="H14" s="122" t="s">
        <v>40</v>
      </c>
      <c r="I14" s="123"/>
      <c r="J14" s="109" t="s">
        <v>39</v>
      </c>
      <c r="K14" s="123"/>
      <c r="L14" s="121" t="s">
        <v>39</v>
      </c>
      <c r="M14" s="127"/>
      <c r="N14" s="109" t="s">
        <v>39</v>
      </c>
      <c r="O14" s="123"/>
    </row>
    <row r="15" spans="1:15" ht="15.75" thickBot="1" x14ac:dyDescent="0.3">
      <c r="B15" s="15">
        <v>0</v>
      </c>
      <c r="C15" s="10" t="s">
        <v>32</v>
      </c>
      <c r="D15" s="15">
        <v>0</v>
      </c>
      <c r="E15" s="10" t="s">
        <v>33</v>
      </c>
      <c r="F15" s="111">
        <v>0.33100000000000002</v>
      </c>
      <c r="G15" s="112"/>
      <c r="H15" s="16" t="s">
        <v>25</v>
      </c>
      <c r="I15" s="30">
        <f>IF(H15=Ayuda!A3,(Ayuda!B3),IF(H15=Ayuda!A4,(Ayuda!B4),IF(H15=Ayuda!A5,(Ayuda!B5),IF(H15=Ayuda!A6,(Ayuda!B6),IF(H15=Ayuda!A7,(Ayuda!B7),IF(H15=Ayuda!A8,(Ayuda!B8),IF(H15=Ayuda!A9,(Ayuda!B9),IF(H15=Ayuda!A10,(Ayuda!B10),0))))))))</f>
        <v>0</v>
      </c>
      <c r="J15" s="31">
        <f>B15/F15</f>
        <v>0</v>
      </c>
      <c r="K15" s="32" t="s">
        <v>34</v>
      </c>
      <c r="L15" s="31">
        <f>IF(I15=0,0,D15/I15)</f>
        <v>0</v>
      </c>
      <c r="M15" s="32" t="s">
        <v>35</v>
      </c>
      <c r="N15" s="31">
        <f>J15+L15</f>
        <v>0</v>
      </c>
      <c r="O15" s="26" t="s">
        <v>36</v>
      </c>
    </row>
    <row r="16" spans="1:15" s="14" customFormat="1" x14ac:dyDescent="0.25">
      <c r="B16" s="11"/>
      <c r="C16" s="12"/>
      <c r="D16" s="11"/>
      <c r="E16" s="12"/>
      <c r="F16" s="13"/>
      <c r="G16" s="13"/>
      <c r="H16" s="13"/>
      <c r="I16" s="13"/>
      <c r="J16" s="11"/>
      <c r="K16" s="12"/>
      <c r="L16" s="11"/>
      <c r="M16" s="12"/>
      <c r="N16" s="11"/>
      <c r="O16" s="12"/>
    </row>
    <row r="17" spans="2:15" s="14" customFormat="1" x14ac:dyDescent="0.25">
      <c r="B17" s="134" t="s">
        <v>92</v>
      </c>
      <c r="C17" s="130" t="s">
        <v>91</v>
      </c>
      <c r="D17" s="131"/>
      <c r="E17" s="134" t="s">
        <v>93</v>
      </c>
      <c r="F17" s="130" t="s">
        <v>61</v>
      </c>
      <c r="G17" s="131"/>
      <c r="H17" s="13"/>
      <c r="I17" s="13"/>
      <c r="J17" s="124" t="s">
        <v>94</v>
      </c>
      <c r="K17" s="125"/>
      <c r="L17" s="126"/>
      <c r="M17" s="124" t="s">
        <v>83</v>
      </c>
      <c r="N17" s="125"/>
      <c r="O17" s="126"/>
    </row>
    <row r="18" spans="2:15" s="14" customFormat="1" x14ac:dyDescent="0.25">
      <c r="B18" s="135"/>
      <c r="C18" s="132"/>
      <c r="D18" s="133"/>
      <c r="E18" s="135"/>
      <c r="F18" s="132"/>
      <c r="G18" s="133"/>
      <c r="H18" s="13"/>
      <c r="I18" s="13"/>
      <c r="J18" s="29" t="s">
        <v>84</v>
      </c>
      <c r="K18" s="29" t="s">
        <v>81</v>
      </c>
      <c r="L18" s="29" t="s">
        <v>82</v>
      </c>
      <c r="M18" s="29" t="s">
        <v>84</v>
      </c>
      <c r="N18" s="29" t="s">
        <v>81</v>
      </c>
      <c r="O18" s="29" t="s">
        <v>82</v>
      </c>
    </row>
    <row r="19" spans="2:15" ht="15.75" thickBot="1" x14ac:dyDescent="0.3">
      <c r="B19" s="36" t="s">
        <v>38</v>
      </c>
      <c r="C19" s="37" t="s">
        <v>59</v>
      </c>
      <c r="D19" s="37" t="s">
        <v>60</v>
      </c>
      <c r="E19" s="36" t="s">
        <v>38</v>
      </c>
      <c r="F19" s="37" t="s">
        <v>59</v>
      </c>
      <c r="G19" s="37" t="s">
        <v>60</v>
      </c>
      <c r="J19" s="139" t="s">
        <v>39</v>
      </c>
      <c r="K19" s="140"/>
      <c r="L19" s="141"/>
      <c r="M19" s="139" t="s">
        <v>39</v>
      </c>
      <c r="N19" s="140"/>
      <c r="O19" s="141"/>
    </row>
    <row r="20" spans="2:15" ht="19.5" thickBot="1" x14ac:dyDescent="0.3">
      <c r="B20" s="58">
        <v>0</v>
      </c>
      <c r="C20" s="38" t="s">
        <v>25</v>
      </c>
      <c r="D20" s="38" t="s">
        <v>25</v>
      </c>
      <c r="E20" s="58">
        <v>0</v>
      </c>
      <c r="F20" s="38" t="s">
        <v>25</v>
      </c>
      <c r="G20" s="38" t="s">
        <v>25</v>
      </c>
      <c r="J20" s="33" t="e">
        <f>N9*B25/(B25+C25+D25)</f>
        <v>#DIV/0!</v>
      </c>
      <c r="K20" s="33" t="e">
        <f>N9*C25/(B25+C25+D25)</f>
        <v>#DIV/0!</v>
      </c>
      <c r="L20" s="33" t="e">
        <f>N9*D25/(B25+C25+D25)</f>
        <v>#DIV/0!</v>
      </c>
      <c r="M20" s="33" t="e">
        <f>N15*E25/(E25+F25+G25)</f>
        <v>#DIV/0!</v>
      </c>
      <c r="N20" s="33" t="e">
        <f>N15*F25/(E25+F25+G25)</f>
        <v>#DIV/0!</v>
      </c>
      <c r="O20" s="33" t="e">
        <f>N15*G25/(E25+F25+G25)</f>
        <v>#DIV/0!</v>
      </c>
    </row>
    <row r="22" spans="2:15" ht="15" customHeight="1" x14ac:dyDescent="0.25">
      <c r="B22" s="124" t="s">
        <v>97</v>
      </c>
      <c r="C22" s="125"/>
      <c r="D22" s="126"/>
      <c r="E22" s="124" t="s">
        <v>98</v>
      </c>
      <c r="F22" s="125"/>
      <c r="G22" s="126"/>
      <c r="J22" s="124" t="s">
        <v>95</v>
      </c>
      <c r="K22" s="125"/>
      <c r="L22" s="125"/>
      <c r="M22" s="125"/>
      <c r="N22" s="125"/>
      <c r="O22" s="126"/>
    </row>
    <row r="23" spans="2:15" ht="15.75" thickBot="1" x14ac:dyDescent="0.3">
      <c r="B23" s="29" t="s">
        <v>0</v>
      </c>
      <c r="C23" s="29" t="s">
        <v>1</v>
      </c>
      <c r="D23" s="29" t="s">
        <v>67</v>
      </c>
      <c r="E23" s="29" t="s">
        <v>0</v>
      </c>
      <c r="F23" s="29" t="s">
        <v>1</v>
      </c>
      <c r="G23" s="29" t="s">
        <v>67</v>
      </c>
      <c r="J23" s="34" t="s">
        <v>85</v>
      </c>
      <c r="K23" s="34" t="s">
        <v>86</v>
      </c>
      <c r="L23" s="34" t="s">
        <v>87</v>
      </c>
      <c r="M23" s="34" t="s">
        <v>88</v>
      </c>
      <c r="N23" s="34" t="s">
        <v>89</v>
      </c>
      <c r="O23" s="34" t="s">
        <v>90</v>
      </c>
    </row>
    <row r="24" spans="2:15" ht="18.75" customHeight="1" thickBot="1" x14ac:dyDescent="0.3">
      <c r="B24" s="136" t="s">
        <v>96</v>
      </c>
      <c r="C24" s="137"/>
      <c r="D24" s="138"/>
      <c r="E24" s="136" t="s">
        <v>96</v>
      </c>
      <c r="F24" s="137"/>
      <c r="G24" s="138"/>
      <c r="J24" s="35" t="e">
        <f>(1-(J15/J9))</f>
        <v>#DIV/0!</v>
      </c>
      <c r="K24" s="35" t="e">
        <f>(1-(L15/L9))</f>
        <v>#DIV/0!</v>
      </c>
      <c r="L24" s="35" t="e">
        <f>(1-(M20/J20))</f>
        <v>#DIV/0!</v>
      </c>
      <c r="M24" s="35" t="e">
        <f>(1-(N20/K20))</f>
        <v>#DIV/0!</v>
      </c>
      <c r="N24" s="35" t="e">
        <f>(1-(O20/L20))</f>
        <v>#DIV/0!</v>
      </c>
      <c r="O24" s="35" t="e">
        <f>(1-(N15/N9))</f>
        <v>#DIV/0!</v>
      </c>
    </row>
    <row r="25" spans="2:15" x14ac:dyDescent="0.25"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2:15" ht="18.75" customHeight="1" x14ac:dyDescent="0.25"/>
  </sheetData>
  <sheetProtection algorithmName="SHA-512" hashValue="KFHicDZ5MXEtuo00BNc823Kyr2vefHdqc/lR8F8feJ1f0gJMLKv2T0hOp9q+mfcQbUDcFDZwtqTwg2807Mtd1w==" saltValue="gY8An6sjEwlsKoglnc1MuA==" spinCount="100000" sheet="1" objects="1" scenarios="1" selectLockedCells="1"/>
  <mergeCells count="54">
    <mergeCell ref="B24:D24"/>
    <mergeCell ref="E24:G24"/>
    <mergeCell ref="B22:D22"/>
    <mergeCell ref="J19:L19"/>
    <mergeCell ref="M19:O19"/>
    <mergeCell ref="J22:O22"/>
    <mergeCell ref="E22:G22"/>
    <mergeCell ref="B1:L1"/>
    <mergeCell ref="B2:O2"/>
    <mergeCell ref="J17:L17"/>
    <mergeCell ref="C17:D18"/>
    <mergeCell ref="F17:G18"/>
    <mergeCell ref="B17:B18"/>
    <mergeCell ref="E17:E18"/>
    <mergeCell ref="B8:C8"/>
    <mergeCell ref="D8:E8"/>
    <mergeCell ref="B5:O5"/>
    <mergeCell ref="F6:I6"/>
    <mergeCell ref="B6:E6"/>
    <mergeCell ref="B14:C14"/>
    <mergeCell ref="F13:G13"/>
    <mergeCell ref="N7:O7"/>
    <mergeCell ref="N8:O8"/>
    <mergeCell ref="M17:O17"/>
    <mergeCell ref="D14:E14"/>
    <mergeCell ref="F14:G14"/>
    <mergeCell ref="J7:K7"/>
    <mergeCell ref="L7:M7"/>
    <mergeCell ref="F15:G15"/>
    <mergeCell ref="J8:K8"/>
    <mergeCell ref="L8:M8"/>
    <mergeCell ref="F8:G8"/>
    <mergeCell ref="N13:O13"/>
    <mergeCell ref="J14:K14"/>
    <mergeCell ref="L14:M14"/>
    <mergeCell ref="N14:O14"/>
    <mergeCell ref="H14:I14"/>
    <mergeCell ref="J13:K13"/>
    <mergeCell ref="F3:L3"/>
    <mergeCell ref="F12:I12"/>
    <mergeCell ref="H13:I13"/>
    <mergeCell ref="H7:I7"/>
    <mergeCell ref="H8:I8"/>
    <mergeCell ref="L13:M13"/>
    <mergeCell ref="J6:O6"/>
    <mergeCell ref="B13:C13"/>
    <mergeCell ref="D13:E13"/>
    <mergeCell ref="B7:C7"/>
    <mergeCell ref="D7:E7"/>
    <mergeCell ref="F7:G7"/>
    <mergeCell ref="F9:G9"/>
    <mergeCell ref="B11:O11"/>
    <mergeCell ref="B12:E12"/>
    <mergeCell ref="J12:O12"/>
  </mergeCells>
  <phoneticPr fontId="8" type="noConversion"/>
  <pageMargins left="0.7" right="0.7" top="0.75" bottom="0.75" header="0.3" footer="0.3"/>
  <pageSetup paperSize="8" scale="7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Ayuda!$A$3:$A$10</xm:f>
          </x14:formula1>
          <xm:sqref>H9 H15:H18</xm:sqref>
        </x14:dataValidation>
        <x14:dataValidation type="list" allowBlank="1" showInputMessage="1" showErrorMessage="1">
          <x14:formula1>
            <xm:f>Ayuda!$A$13:$A$20</xm:f>
          </x14:formula1>
          <xm:sqref>F20:G20 C20:D20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A26" sqref="A26"/>
    </sheetView>
  </sheetViews>
  <sheetFormatPr baseColWidth="10" defaultRowHeight="15" x14ac:dyDescent="0.25"/>
  <cols>
    <col min="1" max="1" width="41.28515625" customWidth="1"/>
    <col min="2" max="2" width="34.7109375" customWidth="1"/>
  </cols>
  <sheetData>
    <row r="1" spans="1:2" ht="24" customHeight="1" x14ac:dyDescent="0.25">
      <c r="A1" s="142" t="s">
        <v>20</v>
      </c>
      <c r="B1" s="143"/>
    </row>
    <row r="2" spans="1:2" ht="15" customHeight="1" x14ac:dyDescent="0.25">
      <c r="A2" s="7" t="s">
        <v>21</v>
      </c>
      <c r="B2" s="7" t="s">
        <v>22</v>
      </c>
    </row>
    <row r="3" spans="1:2" ht="15" customHeight="1" x14ac:dyDescent="0.25">
      <c r="A3" s="1" t="s">
        <v>25</v>
      </c>
      <c r="B3" s="17">
        <v>0</v>
      </c>
    </row>
    <row r="4" spans="1:2" ht="15" customHeight="1" x14ac:dyDescent="0.25">
      <c r="A4" s="1" t="s">
        <v>13</v>
      </c>
      <c r="B4" s="4">
        <v>0.33100000000000002</v>
      </c>
    </row>
    <row r="5" spans="1:2" ht="15" customHeight="1" x14ac:dyDescent="0.25">
      <c r="A5" s="2" t="s">
        <v>14</v>
      </c>
      <c r="B5" s="5">
        <v>0.311</v>
      </c>
    </row>
    <row r="6" spans="1:2" ht="15" customHeight="1" x14ac:dyDescent="0.25">
      <c r="A6" s="2" t="s">
        <v>15</v>
      </c>
      <c r="B6" s="5">
        <v>0.254</v>
      </c>
    </row>
    <row r="7" spans="1:2" ht="15" customHeight="1" x14ac:dyDescent="0.25">
      <c r="A7" s="2" t="s">
        <v>16</v>
      </c>
      <c r="B7" s="5">
        <v>0.252</v>
      </c>
    </row>
    <row r="8" spans="1:2" ht="15" customHeight="1" x14ac:dyDescent="0.25">
      <c r="A8" s="2" t="s">
        <v>17</v>
      </c>
      <c r="B8" s="5">
        <v>0.47199999999999998</v>
      </c>
    </row>
    <row r="9" spans="1:2" ht="15" customHeight="1" x14ac:dyDescent="0.25">
      <c r="A9" s="2" t="s">
        <v>18</v>
      </c>
      <c r="B9" s="5">
        <v>1.7999999999999999E-2</v>
      </c>
    </row>
    <row r="10" spans="1:2" ht="15" customHeight="1" x14ac:dyDescent="0.25">
      <c r="A10" s="3" t="s">
        <v>19</v>
      </c>
      <c r="B10" s="6">
        <v>1.7999999999999999E-2</v>
      </c>
    </row>
    <row r="12" spans="1:2" x14ac:dyDescent="0.25">
      <c r="A12" s="23" t="s">
        <v>58</v>
      </c>
    </row>
    <row r="13" spans="1:2" x14ac:dyDescent="0.25">
      <c r="A13" s="25" t="s">
        <v>25</v>
      </c>
    </row>
    <row r="14" spans="1:2" x14ac:dyDescent="0.25">
      <c r="A14" s="21" t="s">
        <v>51</v>
      </c>
    </row>
    <row r="15" spans="1:2" x14ac:dyDescent="0.25">
      <c r="A15" s="21" t="s">
        <v>52</v>
      </c>
    </row>
    <row r="16" spans="1:2" x14ac:dyDescent="0.25">
      <c r="A16" s="21" t="s">
        <v>53</v>
      </c>
    </row>
    <row r="17" spans="1:1" x14ac:dyDescent="0.25">
      <c r="A17" s="21" t="s">
        <v>54</v>
      </c>
    </row>
    <row r="18" spans="1:1" x14ac:dyDescent="0.25">
      <c r="A18" s="21" t="s">
        <v>55</v>
      </c>
    </row>
    <row r="19" spans="1:1" x14ac:dyDescent="0.25">
      <c r="A19" s="21" t="s">
        <v>56</v>
      </c>
    </row>
    <row r="20" spans="1:1" x14ac:dyDescent="0.25">
      <c r="A20" s="22" t="s">
        <v>57</v>
      </c>
    </row>
    <row r="22" spans="1:1" x14ac:dyDescent="0.25">
      <c r="A22" s="23" t="s">
        <v>65</v>
      </c>
    </row>
    <row r="23" spans="1:1" x14ac:dyDescent="0.25">
      <c r="A23" s="25" t="s">
        <v>25</v>
      </c>
    </row>
    <row r="24" spans="1:1" x14ac:dyDescent="0.25">
      <c r="A24" s="27" t="s">
        <v>76</v>
      </c>
    </row>
    <row r="25" spans="1:1" x14ac:dyDescent="0.25">
      <c r="A25" s="22" t="s">
        <v>77</v>
      </c>
    </row>
    <row r="27" spans="1:1" x14ac:dyDescent="0.25">
      <c r="A27" s="23" t="s">
        <v>75</v>
      </c>
    </row>
    <row r="28" spans="1:1" x14ac:dyDescent="0.25">
      <c r="A28" s="25" t="s">
        <v>25</v>
      </c>
    </row>
    <row r="29" spans="1:1" x14ac:dyDescent="0.25">
      <c r="A29" s="27" t="s">
        <v>53</v>
      </c>
    </row>
    <row r="30" spans="1:1" x14ac:dyDescent="0.25">
      <c r="A30" s="21" t="s">
        <v>54</v>
      </c>
    </row>
    <row r="31" spans="1:1" x14ac:dyDescent="0.25">
      <c r="A31" s="22" t="s">
        <v>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Calculadora - Reducción CEPNR</vt:lpstr>
      <vt:lpstr>Calculadora - Reducción DEMANDA</vt:lpstr>
      <vt:lpstr>Calculadora - Datos Energéticos</vt:lpstr>
      <vt:lpstr>Ayuda</vt:lpstr>
      <vt:lpstr>'Calculadora - Datos Energéticos'!Área_de_impresión</vt:lpstr>
      <vt:lpstr>'Calculadora - Reducción DEMANDA'!Área_de_impresión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dbm</dc:creator>
  <cp:keywords/>
  <dc:description/>
  <cp:lastModifiedBy>Álvaro Tanco López</cp:lastModifiedBy>
  <cp:revision/>
  <cp:lastPrinted>2021-05-25T10:56:05Z</cp:lastPrinted>
  <dcterms:created xsi:type="dcterms:W3CDTF">2021-04-19T11:47:35Z</dcterms:created>
  <dcterms:modified xsi:type="dcterms:W3CDTF">2022-01-27T10:58:48Z</dcterms:modified>
  <cp:category/>
  <cp:contentStatus/>
</cp:coreProperties>
</file>