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ntaex.sharepoint.com/sites/140703/Documentos compartidos/Comun/Publicaciones/Estadísticas de Género/archivos para la web/"/>
    </mc:Choice>
  </mc:AlternateContent>
  <xr:revisionPtr revIDLastSave="74" documentId="8_{8BAC46DC-8E50-464F-B8D3-E20A13F56E84}" xr6:coauthVersionLast="47" xr6:coauthVersionMax="47" xr10:uidLastSave="{CCA19520-FE54-4D99-A1A7-989DE14FCD24}"/>
  <bookViews>
    <workbookView xWindow="-108" yWindow="-108" windowWidth="23256" windowHeight="12576" xr2:uid="{00000000-000D-0000-FFFF-FFFF00000000}"/>
  </bookViews>
  <sheets>
    <sheet name="ÍNDICE" sheetId="1" r:id="rId1"/>
    <sheet name="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6" l="1"/>
  <c r="L29" i="6"/>
  <c r="L31" i="6"/>
  <c r="L11" i="6"/>
  <c r="L13" i="6"/>
  <c r="L9" i="6"/>
  <c r="J60" i="6"/>
  <c r="J47" i="6"/>
  <c r="J59" i="6"/>
  <c r="J46" i="6"/>
  <c r="J58" i="6"/>
  <c r="J45" i="6"/>
  <c r="H60" i="6"/>
  <c r="H47" i="6"/>
  <c r="H59" i="6"/>
  <c r="H46" i="6"/>
  <c r="H58" i="6"/>
  <c r="H45" i="6"/>
  <c r="J31" i="6"/>
  <c r="J13" i="6"/>
  <c r="J28" i="6"/>
  <c r="J10" i="6"/>
  <c r="J27" i="6"/>
  <c r="J9" i="6"/>
  <c r="H31" i="6"/>
  <c r="H28" i="6"/>
  <c r="H27" i="6"/>
  <c r="H13" i="6"/>
  <c r="H10" i="6"/>
  <c r="H9" i="6"/>
</calcChain>
</file>

<file path=xl/sharedStrings.xml><?xml version="1.0" encoding="utf-8"?>
<sst xmlns="http://schemas.openxmlformats.org/spreadsheetml/2006/main" count="108" uniqueCount="28">
  <si>
    <t>I+D E INNOVACIÓN</t>
  </si>
  <si>
    <t>1. Investigación y desarrollo</t>
  </si>
  <si>
    <t>Total sectores</t>
  </si>
  <si>
    <t>Sector Empresas e IPSFL</t>
  </si>
  <si>
    <t>Sector Administración Pública</t>
  </si>
  <si>
    <t>Sector Enseñanza Superior</t>
  </si>
  <si>
    <t>Extremadura</t>
  </si>
  <si>
    <t>Sectores</t>
  </si>
  <si>
    <t>Sector Empresas</t>
  </si>
  <si>
    <t>Sector Administracion Pública, Enseñanza Superior e IPSFL</t>
  </si>
  <si>
    <t>CIENCIA Y TECNOLOGÍA</t>
  </si>
  <si>
    <t>Unidad: Número</t>
  </si>
  <si>
    <t>Hombres</t>
  </si>
  <si>
    <t>Mujeres</t>
  </si>
  <si>
    <t>…</t>
  </si>
  <si>
    <t>Nota: ECJ= Equivalencia a jornada completa
           (…) dato protegido por secreto estadístico</t>
  </si>
  <si>
    <t>Fuente: Elaborado por el Instituto de Estadística de Extremadura (IEEX) a partir de datos facilitados por el INE. Estadística sobre actividades en I+D</t>
  </si>
  <si>
    <t>Fuente: Elaborado por el Instituto de Estadística de Extremadura (IEEX) a partir de datos facilitados por el INE. Estadística sobre el uso de biotecnología</t>
  </si>
  <si>
    <t>ESTADÍSTICAS DE GÉNERO</t>
  </si>
  <si>
    <t>* Personal I+D.ECJ por sectores y sexo</t>
  </si>
  <si>
    <t>* Personal I+D.ECJ. Investigadores por sectores y sexo</t>
  </si>
  <si>
    <t>* Personal I+D.ECJ. Biotecnología por sectores y sexo</t>
  </si>
  <si>
    <t>* Personal I+D.ECJ. Biotecnología.Investigadores por sectores y sexo</t>
  </si>
  <si>
    <t>Personal I+D.ECJ por sectores y sexo. Extremadura</t>
  </si>
  <si>
    <t>Personal I+D.ECJ. Investigadores por sectores y sexo. Extremadura</t>
  </si>
  <si>
    <t>Personal I+D.ECJ. Biotecnología por sectores y sexo. Extremadura</t>
  </si>
  <si>
    <t>Personal I+D.ECJ. Biotecnología. Investigadores por sectores y sexo. Extremadura</t>
  </si>
  <si>
    <t>Sector IPSFL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</si>
</sst>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20"/>
      <color theme="0"/>
      <name val="Algerian"/>
      <family val="5"/>
    </font>
    <font>
      <b/>
      <sz val="16"/>
      <name val="Calibri"/>
      <family val="2"/>
      <scheme val="minor"/>
    </font>
    <font>
      <sz val="18"/>
      <color theme="0" tint="-0.34998626667073579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</cellStyleXfs>
  <cellXfs count="35">
    <xf numFmtId="0" fontId="0" fillId="0" borderId="0" xfId="0"/>
    <xf numFmtId="0" fontId="7" fillId="0" borderId="0" xfId="0" applyFont="1"/>
    <xf numFmtId="0" fontId="1" fillId="0" borderId="0" xfId="2" applyNumberFormat="1" applyFont="1" applyFill="1" applyBorder="1" applyAlignment="1"/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11" fillId="2" borderId="0" xfId="0" applyFont="1" applyFill="1"/>
    <xf numFmtId="0" fontId="12" fillId="3" borderId="1" xfId="2" applyNumberFormat="1" applyFont="1" applyFill="1" applyBorder="1" applyAlignment="1">
      <alignment horizontal="center" vertical="center"/>
    </xf>
    <xf numFmtId="0" fontId="2" fillId="4" borderId="2" xfId="2" applyNumberFormat="1" applyFont="1" applyFill="1" applyBorder="1" applyAlignment="1">
      <alignment horizontal="left" vertical="center"/>
    </xf>
    <xf numFmtId="49" fontId="2" fillId="4" borderId="2" xfId="2" applyNumberFormat="1" applyFont="1" applyFill="1" applyBorder="1" applyAlignment="1">
      <alignment horizontal="left" vertical="center" wrapText="1"/>
    </xf>
    <xf numFmtId="3" fontId="4" fillId="0" borderId="3" xfId="3" applyNumberFormat="1" applyFont="1" applyBorder="1" applyAlignment="1">
      <alignment horizontal="right"/>
    </xf>
    <xf numFmtId="3" fontId="4" fillId="0" borderId="4" xfId="3" applyNumberFormat="1" applyFont="1" applyBorder="1" applyAlignment="1">
      <alignment horizontal="right"/>
    </xf>
    <xf numFmtId="3" fontId="4" fillId="0" borderId="5" xfId="3" applyNumberFormat="1" applyFont="1" applyBorder="1" applyAlignment="1">
      <alignment horizontal="right"/>
    </xf>
    <xf numFmtId="3" fontId="4" fillId="0" borderId="6" xfId="3" applyNumberFormat="1" applyFont="1" applyBorder="1" applyAlignment="1">
      <alignment horizontal="right"/>
    </xf>
    <xf numFmtId="3" fontId="4" fillId="0" borderId="7" xfId="3" applyNumberFormat="1" applyFont="1" applyBorder="1" applyAlignment="1">
      <alignment horizontal="right"/>
    </xf>
    <xf numFmtId="3" fontId="4" fillId="0" borderId="8" xfId="3" applyNumberFormat="1" applyFont="1" applyBorder="1" applyAlignment="1">
      <alignment horizontal="right"/>
    </xf>
    <xf numFmtId="3" fontId="4" fillId="0" borderId="9" xfId="3" applyNumberFormat="1" applyFont="1" applyBorder="1" applyAlignment="1">
      <alignment horizontal="right"/>
    </xf>
    <xf numFmtId="3" fontId="4" fillId="0" borderId="10" xfId="3" applyNumberFormat="1" applyFont="1" applyBorder="1" applyAlignment="1">
      <alignment horizontal="right"/>
    </xf>
    <xf numFmtId="3" fontId="4" fillId="0" borderId="11" xfId="3" applyNumberFormat="1" applyFont="1" applyBorder="1" applyAlignment="1">
      <alignment horizontal="right"/>
    </xf>
    <xf numFmtId="0" fontId="2" fillId="5" borderId="12" xfId="2" applyNumberFormat="1" applyFont="1" applyFill="1" applyBorder="1" applyAlignment="1">
      <alignment horizontal="center" vertical="center"/>
    </xf>
    <xf numFmtId="3" fontId="4" fillId="0" borderId="13" xfId="3" applyNumberFormat="1" applyFont="1" applyBorder="1" applyAlignment="1">
      <alignment horizontal="right"/>
    </xf>
    <xf numFmtId="0" fontId="2" fillId="5" borderId="14" xfId="2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4" borderId="2" xfId="2" applyNumberFormat="1" applyFont="1" applyFill="1" applyBorder="1" applyAlignment="1">
      <alignment horizontal="center" vertical="center"/>
    </xf>
    <xf numFmtId="0" fontId="2" fillId="4" borderId="15" xfId="2" applyNumberFormat="1" applyFont="1" applyFill="1" applyBorder="1" applyAlignment="1">
      <alignment horizontal="center" vertical="center"/>
    </xf>
    <xf numFmtId="0" fontId="2" fillId="4" borderId="16" xfId="2" applyNumberFormat="1" applyFont="1" applyFill="1" applyBorder="1" applyAlignment="1">
      <alignment horizontal="center" vertical="center"/>
    </xf>
    <xf numFmtId="0" fontId="2" fillId="4" borderId="17" xfId="2" applyNumberFormat="1" applyFont="1" applyFill="1" applyBorder="1" applyAlignment="1">
      <alignment horizontal="center" vertical="center"/>
    </xf>
    <xf numFmtId="0" fontId="2" fillId="4" borderId="18" xfId="2" applyNumberFormat="1" applyFont="1" applyFill="1" applyBorder="1" applyAlignment="1">
      <alignment horizontal="center" vertical="center"/>
    </xf>
    <xf numFmtId="0" fontId="12" fillId="3" borderId="0" xfId="2" applyNumberFormat="1" applyFont="1" applyFill="1" applyBorder="1" applyAlignment="1">
      <alignment horizontal="center" vertical="center"/>
    </xf>
    <xf numFmtId="3" fontId="4" fillId="0" borderId="19" xfId="3" applyNumberFormat="1" applyFont="1" applyBorder="1" applyAlignment="1">
      <alignment horizontal="right"/>
    </xf>
    <xf numFmtId="3" fontId="4" fillId="0" borderId="20" xfId="3" applyNumberFormat="1" applyFont="1" applyBorder="1" applyAlignment="1">
      <alignment horizontal="right"/>
    </xf>
    <xf numFmtId="3" fontId="4" fillId="0" borderId="21" xfId="3" applyNumberFormat="1" applyFont="1" applyBorder="1" applyAlignment="1">
      <alignment horizontal="right"/>
    </xf>
  </cellXfs>
  <cellStyles count="5">
    <cellStyle name="Hipervínculo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786765</xdr:colOff>
      <xdr:row>8</xdr:row>
      <xdr:rowOff>7620</xdr:rowOff>
    </xdr:from>
    <xdr:to>
      <xdr:col>1</xdr:col>
      <xdr:colOff>674349</xdr:colOff>
      <xdr:row>8</xdr:row>
      <xdr:rowOff>193820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123E6FF9-97E5-6B8D-5958-0D787EC934E8}"/>
            </a:ext>
          </a:extLst>
        </xdr:cNvPr>
        <xdr:cNvSpPr/>
      </xdr:nvSpPr>
      <xdr:spPr>
        <a:xfrm>
          <a:off x="784860" y="1524000"/>
          <a:ext cx="678180" cy="17640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A5" sqref="A5:Q5"/>
    </sheetView>
  </sheetViews>
  <sheetFormatPr baseColWidth="10" defaultRowHeight="14.4" x14ac:dyDescent="0.3"/>
  <sheetData>
    <row r="1" spans="1:17" ht="15" customHeight="1" x14ac:dyDescent="0.3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 customHeigh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5" customHeight="1" x14ac:dyDescent="0.3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5.2" x14ac:dyDescent="0.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ht="21" x14ac:dyDescent="0.4">
      <c r="A5" s="23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9" spans="1:17" ht="18" x14ac:dyDescent="0.35">
      <c r="C9" s="1" t="s">
        <v>1</v>
      </c>
    </row>
    <row r="10" spans="1:17" x14ac:dyDescent="0.3">
      <c r="C10" t="s">
        <v>19</v>
      </c>
    </row>
    <row r="11" spans="1:17" x14ac:dyDescent="0.3">
      <c r="C11" t="s">
        <v>20</v>
      </c>
    </row>
    <row r="12" spans="1:17" x14ac:dyDescent="0.3">
      <c r="C12" t="s">
        <v>21</v>
      </c>
    </row>
    <row r="13" spans="1:17" x14ac:dyDescent="0.3">
      <c r="C13" t="s">
        <v>22</v>
      </c>
    </row>
  </sheetData>
  <mergeCells count="3">
    <mergeCell ref="A1:Q3"/>
    <mergeCell ref="A5:Q5"/>
    <mergeCell ref="A4:Q4"/>
  </mergeCells>
  <hyperlinks>
    <hyperlink ref="C9" location="'1'!A1" display="1. Población por sexo, edad, relación lugar de nacimiento y tamaño municipio de residencia" xr:uid="{00000000-0004-0000-00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M63"/>
  <sheetViews>
    <sheetView zoomScaleNormal="100" workbookViewId="0"/>
  </sheetViews>
  <sheetFormatPr baseColWidth="10" defaultColWidth="13.33203125" defaultRowHeight="13.8" x14ac:dyDescent="0.3"/>
  <cols>
    <col min="1" max="1" width="24" style="3" customWidth="1"/>
    <col min="2" max="16384" width="13.33203125" style="3"/>
  </cols>
  <sheetData>
    <row r="3" spans="1:13" ht="18" x14ac:dyDescent="0.35">
      <c r="A3" s="5" t="s">
        <v>23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6" spans="1:13" x14ac:dyDescent="0.3">
      <c r="A6" s="2"/>
      <c r="B6" s="31" t="s">
        <v>6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x14ac:dyDescent="0.3">
      <c r="A7" s="2"/>
      <c r="B7" s="26">
        <v>2005</v>
      </c>
      <c r="C7" s="27"/>
      <c r="D7" s="26">
        <v>2010</v>
      </c>
      <c r="E7" s="27"/>
      <c r="F7" s="28">
        <v>2015</v>
      </c>
      <c r="G7" s="29"/>
      <c r="H7" s="28">
        <v>2020</v>
      </c>
      <c r="I7" s="30"/>
      <c r="J7" s="28">
        <v>2021</v>
      </c>
      <c r="K7" s="30"/>
      <c r="L7" s="28">
        <v>2022</v>
      </c>
      <c r="M7" s="30"/>
    </row>
    <row r="8" spans="1:13" x14ac:dyDescent="0.3">
      <c r="A8" s="7" t="s">
        <v>7</v>
      </c>
      <c r="B8" s="19" t="s">
        <v>12</v>
      </c>
      <c r="C8" s="19" t="s">
        <v>13</v>
      </c>
      <c r="D8" s="19" t="s">
        <v>12</v>
      </c>
      <c r="E8" s="19" t="s">
        <v>13</v>
      </c>
      <c r="F8" s="19" t="s">
        <v>12</v>
      </c>
      <c r="G8" s="19" t="s">
        <v>13</v>
      </c>
      <c r="H8" s="19" t="s">
        <v>12</v>
      </c>
      <c r="I8" s="19" t="s">
        <v>13</v>
      </c>
      <c r="J8" s="19" t="s">
        <v>12</v>
      </c>
      <c r="K8" s="19" t="s">
        <v>13</v>
      </c>
      <c r="L8" s="19" t="s">
        <v>12</v>
      </c>
      <c r="M8" s="19" t="s">
        <v>13</v>
      </c>
    </row>
    <row r="9" spans="1:13" x14ac:dyDescent="0.3">
      <c r="A9" s="8" t="s">
        <v>2</v>
      </c>
      <c r="B9" s="13">
        <v>2567.6999999999998</v>
      </c>
      <c r="C9" s="14">
        <v>568.20000000000005</v>
      </c>
      <c r="D9" s="13">
        <v>1435.8000000000002</v>
      </c>
      <c r="E9" s="10">
        <v>966.5</v>
      </c>
      <c r="F9" s="13">
        <v>1229.5999999999999</v>
      </c>
      <c r="G9" s="10">
        <v>748.1</v>
      </c>
      <c r="H9" s="13">
        <f>2647-I9</f>
        <v>1614.4</v>
      </c>
      <c r="I9" s="10">
        <v>1032.5999999999999</v>
      </c>
      <c r="J9" s="13">
        <f>2766.2-K9</f>
        <v>1661.3999999999999</v>
      </c>
      <c r="K9" s="10">
        <v>1104.8</v>
      </c>
      <c r="L9" s="13">
        <f>2979.3-M9</f>
        <v>1769.3000000000002</v>
      </c>
      <c r="M9" s="10">
        <v>1210</v>
      </c>
    </row>
    <row r="10" spans="1:13" x14ac:dyDescent="0.3">
      <c r="A10" s="8" t="s">
        <v>3</v>
      </c>
      <c r="B10" s="15">
        <v>555.6</v>
      </c>
      <c r="C10" s="16">
        <v>92.4</v>
      </c>
      <c r="D10" s="15">
        <v>300.5</v>
      </c>
      <c r="E10" s="11">
        <v>141.30000000000001</v>
      </c>
      <c r="F10" s="15">
        <v>295.8</v>
      </c>
      <c r="G10" s="11">
        <v>137.80000000000001</v>
      </c>
      <c r="H10" s="15">
        <f>652-I10</f>
        <v>467.5</v>
      </c>
      <c r="I10" s="11">
        <v>184.5</v>
      </c>
      <c r="J10" s="15">
        <f>692.3-K10</f>
        <v>479.29999999999995</v>
      </c>
      <c r="K10" s="11">
        <v>213</v>
      </c>
      <c r="L10" s="15"/>
      <c r="M10" s="11"/>
    </row>
    <row r="11" spans="1:13" x14ac:dyDescent="0.3">
      <c r="A11" s="8" t="s">
        <v>8</v>
      </c>
      <c r="B11" s="32"/>
      <c r="C11" s="33"/>
      <c r="D11" s="32"/>
      <c r="E11" s="34"/>
      <c r="F11" s="32"/>
      <c r="G11" s="34"/>
      <c r="H11" s="32"/>
      <c r="I11" s="34"/>
      <c r="J11" s="32"/>
      <c r="K11" s="34"/>
      <c r="L11" s="15">
        <f>832.1-M11</f>
        <v>565.70000000000005</v>
      </c>
      <c r="M11" s="11">
        <v>266.39999999999998</v>
      </c>
    </row>
    <row r="12" spans="1:13" x14ac:dyDescent="0.3">
      <c r="A12" s="9" t="s">
        <v>27</v>
      </c>
      <c r="B12" s="32"/>
      <c r="C12" s="33"/>
      <c r="D12" s="32"/>
      <c r="E12" s="34"/>
      <c r="F12" s="32"/>
      <c r="G12" s="34"/>
      <c r="H12" s="32"/>
      <c r="I12" s="34"/>
      <c r="J12" s="32"/>
      <c r="K12" s="34"/>
      <c r="L12" s="32" t="s">
        <v>14</v>
      </c>
      <c r="M12" s="34" t="s">
        <v>14</v>
      </c>
    </row>
    <row r="13" spans="1:13" ht="26.4" x14ac:dyDescent="0.3">
      <c r="A13" s="9" t="s">
        <v>4</v>
      </c>
      <c r="B13" s="15">
        <v>554.5</v>
      </c>
      <c r="C13" s="16">
        <v>117.9</v>
      </c>
      <c r="D13" s="15">
        <v>355.09999999999997</v>
      </c>
      <c r="E13" s="11">
        <v>305.2</v>
      </c>
      <c r="F13" s="15">
        <v>331.19999999999993</v>
      </c>
      <c r="G13" s="11">
        <v>215.6</v>
      </c>
      <c r="H13" s="15">
        <f>610.9-I13</f>
        <v>306.2</v>
      </c>
      <c r="I13" s="11">
        <v>304.7</v>
      </c>
      <c r="J13" s="15">
        <f>626.5-K13</f>
        <v>324.3</v>
      </c>
      <c r="K13" s="11">
        <v>302.2</v>
      </c>
      <c r="L13" s="15">
        <f>619.3-M13</f>
        <v>308.29999999999995</v>
      </c>
      <c r="M13" s="11">
        <v>311</v>
      </c>
    </row>
    <row r="14" spans="1:13" ht="26.4" x14ac:dyDescent="0.3">
      <c r="A14" s="9" t="s">
        <v>5</v>
      </c>
      <c r="B14" s="17">
        <v>1457.6</v>
      </c>
      <c r="C14" s="18">
        <v>357.9</v>
      </c>
      <c r="D14" s="17">
        <v>780.2</v>
      </c>
      <c r="E14" s="12">
        <v>520</v>
      </c>
      <c r="F14" s="17">
        <v>602.59999999999991</v>
      </c>
      <c r="G14" s="12">
        <v>394.7</v>
      </c>
      <c r="H14" s="17" t="s">
        <v>14</v>
      </c>
      <c r="I14" s="12" t="s">
        <v>14</v>
      </c>
      <c r="J14" s="17" t="s">
        <v>14</v>
      </c>
      <c r="K14" s="12" t="s">
        <v>14</v>
      </c>
      <c r="L14" s="17" t="s">
        <v>14</v>
      </c>
      <c r="M14" s="12" t="s">
        <v>14</v>
      </c>
    </row>
    <row r="15" spans="1:13" x14ac:dyDescent="0.3">
      <c r="A15" s="4" t="s">
        <v>11</v>
      </c>
    </row>
    <row r="17" spans="1:13" ht="26.4" customHeight="1" x14ac:dyDescent="0.3">
      <c r="A17" s="25" t="s">
        <v>15</v>
      </c>
      <c r="B17" s="25"/>
      <c r="C17" s="25"/>
      <c r="D17" s="25"/>
      <c r="E17" s="25"/>
      <c r="F17" s="25"/>
      <c r="G17" s="25"/>
      <c r="H17" s="25"/>
      <c r="I17" s="25"/>
    </row>
    <row r="19" spans="1:13" x14ac:dyDescent="0.3">
      <c r="A19" s="4" t="s">
        <v>16</v>
      </c>
    </row>
    <row r="21" spans="1:13" ht="18" x14ac:dyDescent="0.35">
      <c r="A21" s="5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4" spans="1:13" x14ac:dyDescent="0.3">
      <c r="A24" s="2"/>
      <c r="B24" s="31" t="s">
        <v>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x14ac:dyDescent="0.3">
      <c r="A25" s="2"/>
      <c r="B25" s="26">
        <v>2005</v>
      </c>
      <c r="C25" s="27"/>
      <c r="D25" s="26">
        <v>2010</v>
      </c>
      <c r="E25" s="27"/>
      <c r="F25" s="28">
        <v>2015</v>
      </c>
      <c r="G25" s="29"/>
      <c r="H25" s="28">
        <v>2020</v>
      </c>
      <c r="I25" s="30"/>
      <c r="J25" s="28">
        <v>2021</v>
      </c>
      <c r="K25" s="30"/>
      <c r="L25" s="28">
        <v>2022</v>
      </c>
      <c r="M25" s="30"/>
    </row>
    <row r="26" spans="1:13" x14ac:dyDescent="0.3">
      <c r="A26" s="7" t="s">
        <v>7</v>
      </c>
      <c r="B26" s="19" t="s">
        <v>12</v>
      </c>
      <c r="C26" s="19" t="s">
        <v>13</v>
      </c>
      <c r="D26" s="19" t="s">
        <v>12</v>
      </c>
      <c r="E26" s="19" t="s">
        <v>13</v>
      </c>
      <c r="F26" s="19" t="s">
        <v>12</v>
      </c>
      <c r="G26" s="19" t="s">
        <v>13</v>
      </c>
      <c r="H26" s="19" t="s">
        <v>12</v>
      </c>
      <c r="I26" s="19" t="s">
        <v>13</v>
      </c>
      <c r="J26" s="19" t="s">
        <v>12</v>
      </c>
      <c r="K26" s="19" t="s">
        <v>13</v>
      </c>
      <c r="L26" s="19" t="s">
        <v>12</v>
      </c>
      <c r="M26" s="19" t="s">
        <v>13</v>
      </c>
    </row>
    <row r="27" spans="1:13" x14ac:dyDescent="0.3">
      <c r="A27" s="8" t="s">
        <v>2</v>
      </c>
      <c r="B27" s="13">
        <v>1741.8</v>
      </c>
      <c r="C27" s="14">
        <v>370.2</v>
      </c>
      <c r="D27" s="13">
        <v>885.8</v>
      </c>
      <c r="E27" s="10">
        <v>558.70000000000005</v>
      </c>
      <c r="F27" s="13">
        <v>786.8</v>
      </c>
      <c r="G27" s="10">
        <v>512.29999999999995</v>
      </c>
      <c r="H27" s="13">
        <f>1863.5-I27</f>
        <v>1155.5999999999999</v>
      </c>
      <c r="I27" s="10">
        <v>707.9</v>
      </c>
      <c r="J27" s="13">
        <f>1867.6-K27</f>
        <v>1134.5999999999999</v>
      </c>
      <c r="K27" s="10">
        <v>733</v>
      </c>
      <c r="L27" s="13">
        <f>1994.2-M27</f>
        <v>1187.9000000000001</v>
      </c>
      <c r="M27" s="10">
        <v>806.3</v>
      </c>
    </row>
    <row r="28" spans="1:13" x14ac:dyDescent="0.3">
      <c r="A28" s="8" t="s">
        <v>3</v>
      </c>
      <c r="B28" s="15">
        <v>113.70000000000002</v>
      </c>
      <c r="C28" s="16">
        <v>36.1</v>
      </c>
      <c r="D28" s="15">
        <v>123.8</v>
      </c>
      <c r="E28" s="11">
        <v>63.8</v>
      </c>
      <c r="F28" s="15">
        <v>124.99999999999999</v>
      </c>
      <c r="G28" s="11">
        <v>60.7</v>
      </c>
      <c r="H28" s="15">
        <f>314.4-I28</f>
        <v>231.2</v>
      </c>
      <c r="I28" s="11">
        <v>83.2</v>
      </c>
      <c r="J28" s="15">
        <f>329.4-K28</f>
        <v>217.79999999999998</v>
      </c>
      <c r="K28" s="11">
        <v>111.6</v>
      </c>
      <c r="L28" s="15"/>
      <c r="M28" s="11"/>
    </row>
    <row r="29" spans="1:13" x14ac:dyDescent="0.3">
      <c r="A29" s="8" t="s">
        <v>8</v>
      </c>
      <c r="B29" s="32"/>
      <c r="C29" s="33"/>
      <c r="D29" s="32"/>
      <c r="E29" s="34"/>
      <c r="F29" s="32"/>
      <c r="G29" s="34"/>
      <c r="H29" s="32"/>
      <c r="I29" s="34"/>
      <c r="J29" s="32"/>
      <c r="K29" s="34"/>
      <c r="L29" s="32">
        <f>397.5-M29</f>
        <v>249.7</v>
      </c>
      <c r="M29" s="34">
        <v>147.80000000000001</v>
      </c>
    </row>
    <row r="30" spans="1:13" x14ac:dyDescent="0.3">
      <c r="A30" s="9" t="s">
        <v>27</v>
      </c>
      <c r="B30" s="32"/>
      <c r="C30" s="33"/>
      <c r="D30" s="32"/>
      <c r="E30" s="34"/>
      <c r="F30" s="32"/>
      <c r="G30" s="34"/>
      <c r="H30" s="32"/>
      <c r="I30" s="34"/>
      <c r="J30" s="32"/>
      <c r="K30" s="34"/>
      <c r="L30" s="32" t="s">
        <v>14</v>
      </c>
      <c r="M30" s="34" t="s">
        <v>14</v>
      </c>
    </row>
    <row r="31" spans="1:13" ht="26.4" x14ac:dyDescent="0.3">
      <c r="A31" s="9" t="s">
        <v>4</v>
      </c>
      <c r="B31" s="15">
        <v>99.100000000000009</v>
      </c>
      <c r="C31" s="16">
        <v>55.8</v>
      </c>
      <c r="D31" s="15">
        <v>124.80000000000001</v>
      </c>
      <c r="E31" s="11">
        <v>101.5</v>
      </c>
      <c r="F31" s="15">
        <v>124.99999999999999</v>
      </c>
      <c r="G31" s="11">
        <v>110.7</v>
      </c>
      <c r="H31" s="15">
        <f>248.6-I31</f>
        <v>126.3</v>
      </c>
      <c r="I31" s="11">
        <v>122.3</v>
      </c>
      <c r="J31" s="15">
        <f>259.4-K31</f>
        <v>130.49999999999997</v>
      </c>
      <c r="K31" s="11">
        <v>128.9</v>
      </c>
      <c r="L31" s="15">
        <f>250-M31</f>
        <v>117.9</v>
      </c>
      <c r="M31" s="11">
        <v>132.1</v>
      </c>
    </row>
    <row r="32" spans="1:13" ht="26.4" x14ac:dyDescent="0.3">
      <c r="A32" s="9" t="s">
        <v>5</v>
      </c>
      <c r="B32" s="17">
        <v>472.99999999999994</v>
      </c>
      <c r="C32" s="18">
        <v>278.3</v>
      </c>
      <c r="D32" s="17">
        <v>637.19999999999993</v>
      </c>
      <c r="E32" s="12">
        <v>393.4</v>
      </c>
      <c r="F32" s="17">
        <v>536.80000000000007</v>
      </c>
      <c r="G32" s="12">
        <v>340.9</v>
      </c>
      <c r="H32" s="17" t="s">
        <v>14</v>
      </c>
      <c r="I32" s="12" t="s">
        <v>14</v>
      </c>
      <c r="J32" s="17" t="s">
        <v>14</v>
      </c>
      <c r="K32" s="12" t="s">
        <v>14</v>
      </c>
      <c r="L32" s="17" t="s">
        <v>14</v>
      </c>
      <c r="M32" s="12" t="s">
        <v>14</v>
      </c>
    </row>
    <row r="33" spans="1:13" x14ac:dyDescent="0.3">
      <c r="A33" s="4" t="s">
        <v>11</v>
      </c>
    </row>
    <row r="35" spans="1:13" ht="27" customHeight="1" x14ac:dyDescent="0.3">
      <c r="A35" s="25" t="s">
        <v>15</v>
      </c>
      <c r="B35" s="25"/>
      <c r="C35" s="25"/>
      <c r="D35" s="25"/>
      <c r="E35" s="25"/>
      <c r="F35" s="25"/>
      <c r="G35" s="25"/>
      <c r="H35" s="25"/>
      <c r="I35" s="25"/>
    </row>
    <row r="37" spans="1:13" x14ac:dyDescent="0.3">
      <c r="A37" s="4" t="s">
        <v>16</v>
      </c>
    </row>
    <row r="38" spans="1:13" x14ac:dyDescent="0.3">
      <c r="A38" s="4"/>
    </row>
    <row r="39" spans="1:13" ht="18" x14ac:dyDescent="0.35">
      <c r="A39" s="5" t="s">
        <v>25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2" spans="1:13" x14ac:dyDescent="0.3">
      <c r="A42" s="2"/>
      <c r="B42" s="31" t="s">
        <v>6</v>
      </c>
      <c r="C42" s="31"/>
      <c r="D42" s="31"/>
      <c r="E42" s="31"/>
      <c r="F42" s="31"/>
      <c r="G42" s="31"/>
      <c r="H42" s="31"/>
      <c r="I42" s="31"/>
      <c r="J42" s="31"/>
      <c r="K42" s="31"/>
    </row>
    <row r="43" spans="1:13" x14ac:dyDescent="0.3">
      <c r="A43" s="2"/>
      <c r="B43" s="26">
        <v>2010</v>
      </c>
      <c r="C43" s="27"/>
      <c r="D43" s="28">
        <v>2015</v>
      </c>
      <c r="E43" s="29"/>
      <c r="F43" s="28">
        <v>2019</v>
      </c>
      <c r="G43" s="30"/>
      <c r="H43" s="28">
        <v>2020</v>
      </c>
      <c r="I43" s="30"/>
      <c r="J43" s="28">
        <v>2021</v>
      </c>
      <c r="K43" s="30"/>
    </row>
    <row r="44" spans="1:13" x14ac:dyDescent="0.3">
      <c r="A44" s="7" t="s">
        <v>7</v>
      </c>
      <c r="B44" s="21" t="s">
        <v>12</v>
      </c>
      <c r="C44" s="19" t="s">
        <v>13</v>
      </c>
      <c r="D44" s="21" t="s">
        <v>12</v>
      </c>
      <c r="E44" s="19" t="s">
        <v>13</v>
      </c>
      <c r="F44" s="21" t="s">
        <v>12</v>
      </c>
      <c r="G44" s="19" t="s">
        <v>13</v>
      </c>
      <c r="H44" s="21" t="s">
        <v>12</v>
      </c>
      <c r="I44" s="19" t="s">
        <v>13</v>
      </c>
      <c r="J44" s="21" t="s">
        <v>12</v>
      </c>
      <c r="K44" s="19" t="s">
        <v>13</v>
      </c>
    </row>
    <row r="45" spans="1:13" x14ac:dyDescent="0.3">
      <c r="A45" s="8" t="s">
        <v>2</v>
      </c>
      <c r="B45" s="20">
        <v>44</v>
      </c>
      <c r="C45" s="10">
        <v>45</v>
      </c>
      <c r="D45" s="20">
        <v>36.299999999999997</v>
      </c>
      <c r="E45" s="10">
        <v>33.700000000000003</v>
      </c>
      <c r="F45" s="20">
        <v>37.599999999999994</v>
      </c>
      <c r="G45" s="10">
        <v>38.5</v>
      </c>
      <c r="H45" s="20">
        <f>90.8-I45</f>
        <v>37.5</v>
      </c>
      <c r="I45" s="10">
        <v>53.3</v>
      </c>
      <c r="J45" s="20">
        <f>58.2-K45</f>
        <v>29.6</v>
      </c>
      <c r="K45" s="10">
        <v>28.6</v>
      </c>
    </row>
    <row r="46" spans="1:13" x14ac:dyDescent="0.3">
      <c r="A46" s="8" t="s">
        <v>8</v>
      </c>
      <c r="B46" s="15"/>
      <c r="C46" s="11"/>
      <c r="D46" s="15">
        <v>18</v>
      </c>
      <c r="E46" s="11">
        <v>18.5</v>
      </c>
      <c r="F46" s="15">
        <v>16.8</v>
      </c>
      <c r="G46" s="11">
        <v>15.8</v>
      </c>
      <c r="H46" s="15">
        <f>42.3-I46</f>
        <v>17.399999999999999</v>
      </c>
      <c r="I46" s="11">
        <v>24.9</v>
      </c>
      <c r="J46" s="15">
        <f>30-K46</f>
        <v>15.9</v>
      </c>
      <c r="K46" s="11">
        <v>14.1</v>
      </c>
    </row>
    <row r="47" spans="1:13" ht="39.6" x14ac:dyDescent="0.3">
      <c r="A47" s="9" t="s">
        <v>9</v>
      </c>
      <c r="B47" s="17"/>
      <c r="C47" s="12"/>
      <c r="D47" s="17">
        <v>18.3</v>
      </c>
      <c r="E47" s="12">
        <v>15.2</v>
      </c>
      <c r="F47" s="17">
        <v>20.8</v>
      </c>
      <c r="G47" s="12">
        <v>22.7</v>
      </c>
      <c r="H47" s="17">
        <f>48.5-I47</f>
        <v>20.100000000000001</v>
      </c>
      <c r="I47" s="12">
        <v>28.4</v>
      </c>
      <c r="J47" s="17">
        <f>28.2-K47</f>
        <v>13.7</v>
      </c>
      <c r="K47" s="12">
        <v>14.5</v>
      </c>
    </row>
    <row r="48" spans="1:13" x14ac:dyDescent="0.3">
      <c r="A48" s="4" t="s">
        <v>11</v>
      </c>
    </row>
    <row r="50" spans="1:13" x14ac:dyDescent="0.3">
      <c r="A50" s="4" t="s">
        <v>17</v>
      </c>
    </row>
    <row r="52" spans="1:13" ht="18" x14ac:dyDescent="0.35">
      <c r="A52" s="5" t="s">
        <v>26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  <row r="55" spans="1:13" x14ac:dyDescent="0.3">
      <c r="A55" s="2"/>
      <c r="B55" s="31" t="s">
        <v>6</v>
      </c>
      <c r="C55" s="31"/>
      <c r="D55" s="31"/>
      <c r="E55" s="31"/>
      <c r="F55" s="31"/>
      <c r="G55" s="31"/>
      <c r="H55" s="31"/>
      <c r="I55" s="31"/>
      <c r="J55" s="31"/>
      <c r="K55" s="31"/>
    </row>
    <row r="56" spans="1:13" x14ac:dyDescent="0.3">
      <c r="A56" s="2"/>
      <c r="B56" s="26">
        <v>2010</v>
      </c>
      <c r="C56" s="27"/>
      <c r="D56" s="28">
        <v>2015</v>
      </c>
      <c r="E56" s="29"/>
      <c r="F56" s="28">
        <v>2019</v>
      </c>
      <c r="G56" s="30"/>
      <c r="H56" s="28">
        <v>2020</v>
      </c>
      <c r="I56" s="30"/>
      <c r="J56" s="28">
        <v>2021</v>
      </c>
      <c r="K56" s="30"/>
    </row>
    <row r="57" spans="1:13" x14ac:dyDescent="0.3">
      <c r="A57" s="7" t="s">
        <v>7</v>
      </c>
      <c r="B57" s="21" t="s">
        <v>12</v>
      </c>
      <c r="C57" s="19" t="s">
        <v>13</v>
      </c>
      <c r="D57" s="21" t="s">
        <v>12</v>
      </c>
      <c r="E57" s="19" t="s">
        <v>13</v>
      </c>
      <c r="F57" s="21" t="s">
        <v>12</v>
      </c>
      <c r="G57" s="19" t="s">
        <v>13</v>
      </c>
      <c r="H57" s="21" t="s">
        <v>12</v>
      </c>
      <c r="I57" s="19" t="s">
        <v>13</v>
      </c>
      <c r="J57" s="21" t="s">
        <v>12</v>
      </c>
      <c r="K57" s="19" t="s">
        <v>13</v>
      </c>
    </row>
    <row r="58" spans="1:13" x14ac:dyDescent="0.3">
      <c r="A58" s="8" t="s">
        <v>2</v>
      </c>
      <c r="B58" s="20">
        <v>29</v>
      </c>
      <c r="C58" s="10">
        <v>24.7</v>
      </c>
      <c r="D58" s="20">
        <v>22.000000000000004</v>
      </c>
      <c r="E58" s="10">
        <v>16.7</v>
      </c>
      <c r="F58" s="20">
        <v>27.3</v>
      </c>
      <c r="G58" s="10">
        <v>28.8</v>
      </c>
      <c r="H58" s="20">
        <f>68.9-I58</f>
        <v>26.600000000000009</v>
      </c>
      <c r="I58" s="10">
        <v>42.3</v>
      </c>
      <c r="J58" s="20">
        <f>44-K58</f>
        <v>20.399999999999999</v>
      </c>
      <c r="K58" s="10">
        <v>23.6</v>
      </c>
    </row>
    <row r="59" spans="1:13" x14ac:dyDescent="0.3">
      <c r="A59" s="8" t="s">
        <v>8</v>
      </c>
      <c r="B59" s="15"/>
      <c r="C59" s="11"/>
      <c r="D59" s="15">
        <v>6.6999999999999993</v>
      </c>
      <c r="E59" s="11">
        <v>6.5</v>
      </c>
      <c r="F59" s="15">
        <v>11.500000000000002</v>
      </c>
      <c r="G59" s="11">
        <v>10.1</v>
      </c>
      <c r="H59" s="15">
        <f>29.4-I59</f>
        <v>11.5</v>
      </c>
      <c r="I59" s="11">
        <v>17.899999999999999</v>
      </c>
      <c r="J59" s="15">
        <f>21.3-K59</f>
        <v>10.700000000000001</v>
      </c>
      <c r="K59" s="11">
        <v>10.6</v>
      </c>
    </row>
    <row r="60" spans="1:13" ht="39.6" x14ac:dyDescent="0.3">
      <c r="A60" s="9" t="s">
        <v>9</v>
      </c>
      <c r="B60" s="17"/>
      <c r="C60" s="12"/>
      <c r="D60" s="17">
        <v>15.3</v>
      </c>
      <c r="E60" s="12">
        <v>10.199999999999999</v>
      </c>
      <c r="F60" s="17">
        <v>15.8</v>
      </c>
      <c r="G60" s="12">
        <v>18.7</v>
      </c>
      <c r="H60" s="17">
        <f>39.5-I60</f>
        <v>15.100000000000001</v>
      </c>
      <c r="I60" s="12">
        <v>24.4</v>
      </c>
      <c r="J60" s="17">
        <f>22.7-K60</f>
        <v>9.6999999999999993</v>
      </c>
      <c r="K60" s="12">
        <v>13</v>
      </c>
    </row>
    <row r="61" spans="1:13" x14ac:dyDescent="0.3">
      <c r="A61" s="4" t="s">
        <v>11</v>
      </c>
    </row>
    <row r="63" spans="1:13" x14ac:dyDescent="0.3">
      <c r="A63" s="4" t="s">
        <v>17</v>
      </c>
    </row>
  </sheetData>
  <mergeCells count="28">
    <mergeCell ref="L7:M7"/>
    <mergeCell ref="B6:M6"/>
    <mergeCell ref="L25:M25"/>
    <mergeCell ref="B24:M24"/>
    <mergeCell ref="H56:I56"/>
    <mergeCell ref="J43:K43"/>
    <mergeCell ref="J56:K56"/>
    <mergeCell ref="B42:K42"/>
    <mergeCell ref="B55:K55"/>
    <mergeCell ref="B56:C56"/>
    <mergeCell ref="D56:E56"/>
    <mergeCell ref="F56:G56"/>
    <mergeCell ref="J25:K25"/>
    <mergeCell ref="A17:I17"/>
    <mergeCell ref="H25:I25"/>
    <mergeCell ref="J7:K7"/>
    <mergeCell ref="F7:G7"/>
    <mergeCell ref="H7:I7"/>
    <mergeCell ref="B7:C7"/>
    <mergeCell ref="D7:E7"/>
    <mergeCell ref="A35:I35"/>
    <mergeCell ref="B25:C25"/>
    <mergeCell ref="D25:E25"/>
    <mergeCell ref="F25:G25"/>
    <mergeCell ref="B43:C43"/>
    <mergeCell ref="D43:E43"/>
    <mergeCell ref="F43:G43"/>
    <mergeCell ref="H43:I43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b520b-5775-4712-8b30-81f833cf4331">
      <Terms xmlns="http://schemas.microsoft.com/office/infopath/2007/PartnerControls"/>
    </lcf76f155ced4ddcb4097134ff3c332f>
    <TaxCatchAll xmlns="5ba3a4a6-c74d-46e6-870a-fbfe133dd39b" xsi:nil="true"/>
  </documentManagement>
</p:properties>
</file>

<file path=customXml/itemProps1.xml><?xml version="1.0" encoding="utf-8"?>
<ds:datastoreItem xmlns:ds="http://schemas.openxmlformats.org/officeDocument/2006/customXml" ds:itemID="{6D6B1CBF-F5A0-4496-ACF8-F602E001E4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699B44-0E1A-4FAF-B093-E5728FB77F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b520b-5775-4712-8b30-81f833cf4331"/>
    <ds:schemaRef ds:uri="5ba3a4a6-c74d-46e6-870a-fbfe133dd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07AA01-D9C9-4957-A865-CA2CC497B52C}">
  <ds:schemaRefs>
    <ds:schemaRef ds:uri="http://schemas.microsoft.com/office/2006/metadata/properties"/>
    <ds:schemaRef ds:uri="http://schemas.microsoft.com/office/infopath/2007/PartnerControls"/>
    <ds:schemaRef ds:uri="c03b520b-5775-4712-8b30-81f833cf4331"/>
    <ds:schemaRef ds:uri="5ba3a4a6-c74d-46e6-870a-fbfe133dd3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Dominguez Garcia</dc:creator>
  <cp:lastModifiedBy>Carmen Dominguez Garcia</cp:lastModifiedBy>
  <dcterms:created xsi:type="dcterms:W3CDTF">2020-08-19T10:55:17Z</dcterms:created>
  <dcterms:modified xsi:type="dcterms:W3CDTF">2024-03-07T11:54:36Z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0x01010060FD4C9905C4D641AE9A89C3C422416D</vt:lpwstr>
  </property>
</Properties>
</file>