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6"/>
  </bookViews>
  <sheets>
    <sheet name="Plan Financiero" sheetId="1" r:id="rId1"/>
    <sheet name="Cta.Expl.PJca" sheetId="2" r:id="rId2"/>
    <sheet name="Cta.Expl.PFisica" sheetId="3" r:id="rId3"/>
    <sheet name="3 años PJca" sheetId="4" r:id="rId4"/>
    <sheet name="3 años PFisica" sheetId="5" r:id="rId5"/>
    <sheet name="Inversión 10 años" sheetId="6" r:id="rId6"/>
    <sheet name="Inversión 15 años" sheetId="7" r:id="rId7"/>
  </sheets>
  <definedNames/>
  <calcPr fullCalcOnLoad="1"/>
</workbook>
</file>

<file path=xl/sharedStrings.xml><?xml version="1.0" encoding="utf-8"?>
<sst xmlns="http://schemas.openxmlformats.org/spreadsheetml/2006/main" count="353" uniqueCount="181">
  <si>
    <t>Año 2</t>
  </si>
  <si>
    <t>Año 3</t>
  </si>
  <si>
    <t>Año 4</t>
  </si>
  <si>
    <t>Año 5</t>
  </si>
  <si>
    <t>Año 6</t>
  </si>
  <si>
    <t>Año 7</t>
  </si>
  <si>
    <t>Año 8</t>
  </si>
  <si>
    <t>Año 9</t>
  </si>
  <si>
    <t>Año 10</t>
  </si>
  <si>
    <t>Periodos</t>
  </si>
  <si>
    <t>Flujos de caja CON subvención</t>
  </si>
  <si>
    <t>Valor Actual Neto CON subvención</t>
  </si>
  <si>
    <t>Tasa Interna Retorno (TIR) CON subvención</t>
  </si>
  <si>
    <t>%</t>
  </si>
  <si>
    <t>Importe de la Inversión Solicitada (SIGNO NEGATIVO)</t>
  </si>
  <si>
    <t>Año 1</t>
  </si>
  <si>
    <t>Tasa descuento</t>
  </si>
  <si>
    <t>FINANCIACION AJENA</t>
  </si>
  <si>
    <t>NOTA: Rellenar este apartado en caso de que el resultado de la Cuenta de Explotación "DESPUES DE LA INVERSION", sea inferior al resultado "ANTES DE LA INVERSION", explicando porqué se prevee un resultado inferior.</t>
  </si>
  <si>
    <t>Plazo de Recuperacion simple (PAYBACK)(CON subvención)</t>
  </si>
  <si>
    <t>Flujos de caja acumulados (CON subvención)</t>
  </si>
  <si>
    <t>Entre el último periodo en que el flujo de caja acumulado es negativo y el primero en que es positivo</t>
  </si>
  <si>
    <t>Situación 1: Estudio de viabilidad de la Inversión CON Subvención</t>
  </si>
  <si>
    <t>Situación 2: Estudio de viabilidad de la Inversión SIN Subvención</t>
  </si>
  <si>
    <t>ANTES DE LA INVERSIÓN (Año n)</t>
  </si>
  <si>
    <t>DESPUÉS DE LA INVERSION      Rellenar esta columna con las cifras que se preveen una vez se haya puesto en marcha la inversión.</t>
  </si>
  <si>
    <t>Año 11</t>
  </si>
  <si>
    <t>Año 12</t>
  </si>
  <si>
    <t>Año 13</t>
  </si>
  <si>
    <t>Año 14</t>
  </si>
  <si>
    <t>Año 15</t>
  </si>
  <si>
    <t>Entre el último periodo en que el flujo de caja acumulado descontado es negativo y el primero en que es positivo</t>
  </si>
  <si>
    <t>Se tendrán en cuenta los flujos de caja generados por efecto de la incorporación de la inversion prevista, y considerando que SI será concedida la subvención objeto de esta solicitud (sumar el importe de la suvención al flujo de caja del el año 1 o del año 2)</t>
  </si>
  <si>
    <t>Se tendrán en cuenta los flujos de caja generados por efecto de la incorporación de la inversion prevista, y considerando que NO será concedida la subvención objeto de esta solicitud</t>
  </si>
  <si>
    <t>Flujos de caja SIN subvención</t>
  </si>
  <si>
    <t>Valor Actual Neto SIN subvención</t>
  </si>
  <si>
    <t>Tasa Interna Retorno (TIR) SIN subvención</t>
  </si>
  <si>
    <t>Flujos de caja acumulados (SIN subvención)</t>
  </si>
  <si>
    <t>Plazo de Recuperacion simple (PAYBACK)(SIN subvención)</t>
  </si>
  <si>
    <t>Trabajos realizados por la empresa para su activo</t>
  </si>
  <si>
    <t>Amortizacion del inmovilizado</t>
  </si>
  <si>
    <t>Diferencia negativa de combinaciones de negocio</t>
  </si>
  <si>
    <t>Otros resultados</t>
  </si>
  <si>
    <t>Deterioro y resultado por enajenaciones de instrumentos financiertos</t>
  </si>
  <si>
    <t>Otros Ingresos y Gastos de carácter financiero</t>
  </si>
  <si>
    <t>PLAN FINANCIERO</t>
  </si>
  <si>
    <t>PORCENTAJE</t>
  </si>
  <si>
    <t>IMPORTE</t>
  </si>
  <si>
    <t>RECURSOS PROPIOS</t>
  </si>
  <si>
    <t>SUBVENCIONES DIRECTAS (3.1 + 3.2)</t>
  </si>
  <si>
    <t>3.1</t>
  </si>
  <si>
    <t>3.2</t>
  </si>
  <si>
    <t xml:space="preserve">Otras Subvenciones Públicas </t>
  </si>
  <si>
    <t>Rellenar el apartado 1 RECURSOS PROPIOS (celda D4) correspondiente al porcentaje de recursos propios que se destinarán a financiar la inversión.</t>
  </si>
  <si>
    <t>Rellenar el apartado 2 FINANCIACION AJENA (celda D5) correspondiente al  el porcentaje de financiación ajena en caso de que se prevea solicitar un préstamo para financiar parte de la inversion.</t>
  </si>
  <si>
    <t>Nombre de la Empresa</t>
  </si>
  <si>
    <t>n-2 (XXXX)</t>
  </si>
  <si>
    <t>n-1 (XXXX)</t>
  </si>
  <si>
    <t>n (XXXX)</t>
  </si>
  <si>
    <t>Ayuda a la Industria Agroalimentaria</t>
  </si>
  <si>
    <t>Rellenar el apartado 3.1 Ayuda a la Industria Agroalimentaria (celda D7) correspondiente al  el porcentaje de ayuda en función del tipo de empresa.</t>
  </si>
  <si>
    <t>A</t>
  </si>
  <si>
    <t>OPERACIONES CONTINUADAS</t>
  </si>
  <si>
    <t>1.1.     Ventas</t>
  </si>
  <si>
    <t>Variación de existencias de productos terminados y en curso de fabricación</t>
  </si>
  <si>
    <t>4.3     Trabajos realizados por otras empresas</t>
  </si>
  <si>
    <t>1.2     Prestaciones de servicios</t>
  </si>
  <si>
    <t>4.1     Consumo de mercaderias</t>
  </si>
  <si>
    <t>4.2     Consumo de materias primas y otras materias consumibles</t>
  </si>
  <si>
    <t>4.4     Deterioro de mercaderias, materias primas, y otros aprovoisionamientos</t>
  </si>
  <si>
    <t>5.1     Ingresos accesorios y otros de gestión corriente</t>
  </si>
  <si>
    <t>5.2     Subvenciones de explotación incorporadas al resultado del ejercicio</t>
  </si>
  <si>
    <t>6.1     Sueldos, salarios y asimilados</t>
  </si>
  <si>
    <t>6.2     Cargas Sociales</t>
  </si>
  <si>
    <t>6.3     Provisiones</t>
  </si>
  <si>
    <t>7.1     Servicios exteriores</t>
  </si>
  <si>
    <t>7.2     Tributos</t>
  </si>
  <si>
    <t>7.3     Pérdidas, deterioro y variación de provisiones por operaciones comerciales</t>
  </si>
  <si>
    <t>7.4     Otros gastos de gestión corriente</t>
  </si>
  <si>
    <t>7.5     Gastos por emisión de gases de efecto invernadero</t>
  </si>
  <si>
    <t>Imputación de subvenciones de inmovilizado no financiero y otras</t>
  </si>
  <si>
    <t>Excesos de provisiones</t>
  </si>
  <si>
    <t>Deterioro y resultado por enejenaciones del inmovilizado (11.1 + 11.2)</t>
  </si>
  <si>
    <t>Importe neto de la cifra de negocios (1.1 + 1.2)</t>
  </si>
  <si>
    <t>Aprovisionamientos (4.1 + 4.2 + 4.3 + 4.4)</t>
  </si>
  <si>
    <t>Otros Ingresos de Explotación (5.1 + 5.2)</t>
  </si>
  <si>
    <t>Gastos de personal (6.1 + 6.2 + 6.3)</t>
  </si>
  <si>
    <t>Otros gastos de explotación (7.1 + 7.2 + 7.3 + 7.4 + 7.5)</t>
  </si>
  <si>
    <t>A.1</t>
  </si>
  <si>
    <t>RESULTADO DE EXPLOTACION (1 + 2 + 3 + 4 + 5 + 6 + 7 + 8 + 9 + 10+ 11 + 12 + 13)</t>
  </si>
  <si>
    <t>Ingresos financieros</t>
  </si>
  <si>
    <t>Gastos financieros</t>
  </si>
  <si>
    <t>Variacion del valor razonable en instrumentos financieros</t>
  </si>
  <si>
    <t>A.2</t>
  </si>
  <si>
    <t>RESULTADO FINANCIERO (14 + 15 + 16 + 17 + 18)</t>
  </si>
  <si>
    <t>RESULTADO ANTES DE IMPUESTOS (A.1 + A.2)</t>
  </si>
  <si>
    <t xml:space="preserve">Impuesto sobre beneficios </t>
  </si>
  <si>
    <t>A.3</t>
  </si>
  <si>
    <t>A.4</t>
  </si>
  <si>
    <t>RESULTADO PROCEDENTE DE OPERACIONES CONTINUADAS (A.3 + 19)</t>
  </si>
  <si>
    <t>B</t>
  </si>
  <si>
    <t>OPERACIONES INTERRUMPIDAS</t>
  </si>
  <si>
    <t>Resultado de operaciones interrumpidas neto de impuestos</t>
  </si>
  <si>
    <t>A.5</t>
  </si>
  <si>
    <t>RESULTADO DEL EJERCICIO (A.4 + 20)</t>
  </si>
  <si>
    <t>ANTES DE LA INVERSION             Rellenar esta columna con las cifras del Impuesto de Sociedades del último ejercicio.</t>
  </si>
  <si>
    <t>CUENTA DE EXPLOTACIÓN (Pérdidas y Ganancias),</t>
  </si>
  <si>
    <t>ANTES DE LA INVERSION             Rellenar esta columna con las cifras de la Declaración de la Renta del ultimo ejercicio</t>
  </si>
  <si>
    <t>RENDIMIENTO DE ACTIVIDADES ECONOMICAS</t>
  </si>
  <si>
    <t>Ingresos de explotacion</t>
  </si>
  <si>
    <t>Ingresos por subvenciones</t>
  </si>
  <si>
    <t>Autoconsumo de bienes y servicios</t>
  </si>
  <si>
    <t>IVA devengado</t>
  </si>
  <si>
    <t>Incremento de existencias finales</t>
  </si>
  <si>
    <t>Otros Ingresos</t>
  </si>
  <si>
    <t xml:space="preserve">     INGRESOS INTEGROS ( 1 + 2 + 3 + 4 + 5 + 6 + 7)</t>
  </si>
  <si>
    <t>Disminucion de existencias</t>
  </si>
  <si>
    <t>Sueldos y salarios</t>
  </si>
  <si>
    <t>Cargas sociales</t>
  </si>
  <si>
    <t>Otros gastos de personal</t>
  </si>
  <si>
    <t>Arrendamientos y cánones</t>
  </si>
  <si>
    <t>Reparaciones y conservacion</t>
  </si>
  <si>
    <t>Suministros</t>
  </si>
  <si>
    <t>Primas de seguro</t>
  </si>
  <si>
    <t xml:space="preserve">     RENDIMIENTO NETO (A - B)</t>
  </si>
  <si>
    <t>NOTA: Rellenar este apartado en caso de que el Rendimiento Neto  "DESPUES DE LA INVERSION", sea inferior al resultado "ANTES DE LA INVERSION", explicando porqué se prevee un resultado inferior.</t>
  </si>
  <si>
    <t>Consumos de explotacion</t>
  </si>
  <si>
    <t>Gastos de manutención del contribuyente</t>
  </si>
  <si>
    <t>Servicios profesionales independientes</t>
  </si>
  <si>
    <t>Otros servicios exteriores</t>
  </si>
  <si>
    <t>IVA Soportado</t>
  </si>
  <si>
    <t>Otros gastos fiscalmente deducibles</t>
  </si>
  <si>
    <t>Otros tributos fiscalmente deducibles</t>
  </si>
  <si>
    <t>Amortizaciones</t>
  </si>
  <si>
    <t>Perdidas por insolvencias</t>
  </si>
  <si>
    <t>Provisiones</t>
  </si>
  <si>
    <t xml:space="preserve">     GASTOS FISCALMENTE DEDUCIBLES (8+9+10+11+12+13+14+15+16+17+18+19+20+21+22+23+24+25+26)</t>
  </si>
  <si>
    <t>Año n: Rellenar esta columna con las cifras del impuesto de IRPF del último ejercicio presentado</t>
  </si>
  <si>
    <t>Año n: Rellenar esta columna con las cifras del impuesto de Sociedades del último ejercicio presentado</t>
  </si>
  <si>
    <t>1.</t>
  </si>
  <si>
    <t>2.</t>
  </si>
  <si>
    <t>2.1</t>
  </si>
  <si>
    <t>2.2</t>
  </si>
  <si>
    <t>4.1</t>
  </si>
  <si>
    <t>Estudio de Viabilidad a 10 años</t>
  </si>
  <si>
    <t>Estudio de Viabilidad a 15 años</t>
  </si>
  <si>
    <t>3.</t>
  </si>
  <si>
    <t>4.</t>
  </si>
  <si>
    <t>Cuenta de Explotación.</t>
  </si>
  <si>
    <t>Si el solicitante es Persona Física rellenar apartado 2.2</t>
  </si>
  <si>
    <t>Si el solicitante es Persona Jurídica rellenar apartado 2.1</t>
  </si>
  <si>
    <t>Evolución Cuenta Explotación.</t>
  </si>
  <si>
    <t>Si el solicitante es Persona Jurídica rellenar apartado 3.1</t>
  </si>
  <si>
    <t>Si el solicitante es Persona Física rellenar apartado 3.2</t>
  </si>
  <si>
    <t>Estudio de viabilidad de la Inversión</t>
  </si>
  <si>
    <t>Si el periodo de recuperación de la inversión es inferior a 10 años, rellenar apartado 4.1</t>
  </si>
  <si>
    <t>Si el periodo de recuperación de la inversión es superior a 10 años, rellenar apartado 4.2</t>
  </si>
  <si>
    <t>Breve descripción de la inversión a realizar, las fuentes de financiación, así como el efecto que se prevee que produzca su puesta en marcha sobre las cuentas de la empresa</t>
  </si>
  <si>
    <t>PERSONAS JURÍDICAS           CUENTA EXPLOTACIÓN</t>
  </si>
  <si>
    <t>Codigo Seguro de Verificación (CSV) del Impuesto de Sociedades o IRPF del último ejercicio presentado (Año n)</t>
  </si>
  <si>
    <t>Codigo Seguro de Verificación (CSV) del Impuesto de Sociedades o IRPF del Año n-1</t>
  </si>
  <si>
    <t>Codigo Seguro de Verificación (CSV) del Impuesto de Sociedades o IRPF del Año n-2</t>
  </si>
  <si>
    <t>PERSONAS FISICAS           CUENTA EXPLOTACIÓN</t>
  </si>
  <si>
    <t>PERSONAS JURIDICAS          Evolución Cuenta Explotación</t>
  </si>
  <si>
    <t>PERSONAS FISICAS          Evolución Cuenta Explotación</t>
  </si>
  <si>
    <t xml:space="preserve">DATOS ECONÓMICOS </t>
  </si>
  <si>
    <t>Plan Financiero y descripción del proyecto de inversión</t>
  </si>
  <si>
    <t>IMPORTE INVERSIÓN SOLICITADA</t>
  </si>
  <si>
    <r>
      <t>IMPORTE INVERSIÓN FINANCIADA</t>
    </r>
    <r>
      <rPr>
        <b/>
        <sz val="12"/>
        <rFont val="Calibri"/>
        <family val="2"/>
      </rPr>
      <t xml:space="preserve"> </t>
    </r>
    <r>
      <rPr>
        <sz val="12"/>
        <rFont val="Calibri"/>
        <family val="2"/>
      </rPr>
      <t>(Debe ser igual a la Inversión Solicitada)</t>
    </r>
  </si>
  <si>
    <t>4.4     Deterioro de mercaderias, materias primas, y otros aprovisionamientos</t>
  </si>
  <si>
    <t>Deterioro y resultado por enajenaciones del inmovilizado</t>
  </si>
  <si>
    <t>4.2</t>
  </si>
  <si>
    <t>Flujos de caja descontados CON subvención</t>
  </si>
  <si>
    <t>Flujos de caja acumulados descontados CON subvención.</t>
  </si>
  <si>
    <t>Plazo de Recuperacion descontado CON subvención.</t>
  </si>
  <si>
    <t>Flujos de caja descontados SIN subvención</t>
  </si>
  <si>
    <t>Flujos de caja acumulados descontados SIN subvención.</t>
  </si>
  <si>
    <t>Plazo de Recuperacion descontado SIN subvención.</t>
  </si>
  <si>
    <t>NºExpediente</t>
  </si>
  <si>
    <t>CIF/NIF</t>
  </si>
  <si>
    <t xml:space="preserve">DESPUÉS DE LA INVERSIÓN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</si>
</sst>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0.00_ ;\-#,##0.00\ "/>
    <numFmt numFmtId="168" formatCode="0.0%"/>
    <numFmt numFmtId="169" formatCode="#,##0.00_ ;[Red]\-#,##0.00\ "/>
    <numFmt numFmtId="170" formatCode="[$-C0A]dddd\,\ d&quot; de &quot;mmmm&quot; de &quot;yyyy"/>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_ ;[Red]\-0.00\ "/>
  </numFmts>
  <fonts count="54">
    <font>
      <sz val="10"/>
      <name val="Arial"/>
      <family val="0"/>
    </font>
    <font>
      <sz val="11"/>
      <color indexed="8"/>
      <name val="Calibri"/>
      <family val="2"/>
    </font>
    <font>
      <u val="single"/>
      <sz val="7.5"/>
      <color indexed="12"/>
      <name val="Arial"/>
      <family val="2"/>
    </font>
    <font>
      <u val="single"/>
      <sz val="7.5"/>
      <color indexed="36"/>
      <name val="Arial"/>
      <family val="2"/>
    </font>
    <font>
      <b/>
      <sz val="9"/>
      <name val="Calibri"/>
      <family val="2"/>
    </font>
    <font>
      <sz val="9"/>
      <name val="Calibri"/>
      <family val="2"/>
    </font>
    <font>
      <sz val="9"/>
      <name val="Arial"/>
      <family val="2"/>
    </font>
    <font>
      <i/>
      <sz val="9"/>
      <name val="Calibri"/>
      <family val="2"/>
    </font>
    <font>
      <b/>
      <sz val="12"/>
      <name val="Calibri"/>
      <family val="2"/>
    </font>
    <font>
      <b/>
      <i/>
      <sz val="9"/>
      <name val="Calibri"/>
      <family val="2"/>
    </font>
    <font>
      <sz val="12"/>
      <name val="Calibri"/>
      <family val="2"/>
    </font>
    <font>
      <i/>
      <sz val="10"/>
      <name val="Arial"/>
      <family val="2"/>
    </font>
    <font>
      <sz val="12"/>
      <name val="Arial"/>
      <family val="2"/>
    </font>
    <font>
      <b/>
      <sz val="11"/>
      <name val="Calibri"/>
      <family val="2"/>
    </font>
    <font>
      <b/>
      <sz val="16"/>
      <name val="Calibri"/>
      <family val="2"/>
    </font>
    <font>
      <b/>
      <sz val="14"/>
      <name val="Calibri"/>
      <family val="2"/>
    </font>
    <font>
      <sz val="11"/>
      <name val="Calibri"/>
      <family val="2"/>
    </font>
    <font>
      <b/>
      <i/>
      <sz val="16"/>
      <name val="Calibri"/>
      <family val="2"/>
    </font>
    <font>
      <sz val="8"/>
      <name val="Arial"/>
      <family val="2"/>
    </font>
    <font>
      <sz val="14"/>
      <name val="Calibri"/>
      <family val="2"/>
    </font>
    <font>
      <i/>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68">
    <xf numFmtId="0" fontId="0" fillId="0" borderId="0" xfId="0" applyAlignment="1">
      <alignment/>
    </xf>
    <xf numFmtId="0" fontId="5" fillId="33" borderId="0" xfId="0" applyFont="1" applyFill="1" applyAlignment="1">
      <alignment/>
    </xf>
    <xf numFmtId="0" fontId="7" fillId="33" borderId="0" xfId="0" applyFont="1" applyFill="1" applyAlignment="1">
      <alignment/>
    </xf>
    <xf numFmtId="0" fontId="10" fillId="33" borderId="0" xfId="0" applyFont="1" applyFill="1" applyAlignment="1">
      <alignment/>
    </xf>
    <xf numFmtId="10" fontId="10" fillId="33" borderId="0" xfId="0" applyNumberFormat="1" applyFont="1" applyFill="1" applyAlignment="1">
      <alignment/>
    </xf>
    <xf numFmtId="0" fontId="0" fillId="0" borderId="0" xfId="0" applyBorder="1" applyAlignment="1">
      <alignment/>
    </xf>
    <xf numFmtId="0" fontId="5" fillId="33" borderId="0" xfId="0" applyFont="1" applyFill="1" applyBorder="1" applyAlignment="1">
      <alignment horizontal="center"/>
    </xf>
    <xf numFmtId="0" fontId="5" fillId="33" borderId="0" xfId="0" applyFont="1" applyFill="1" applyBorder="1" applyAlignment="1">
      <alignment/>
    </xf>
    <xf numFmtId="4" fontId="5" fillId="33" borderId="0" xfId="0" applyNumberFormat="1" applyFont="1" applyFill="1" applyBorder="1" applyAlignment="1">
      <alignment/>
    </xf>
    <xf numFmtId="0" fontId="13" fillId="33" borderId="0" xfId="0" applyFont="1" applyFill="1" applyAlignment="1">
      <alignment/>
    </xf>
    <xf numFmtId="0" fontId="0" fillId="0" borderId="0" xfId="0" applyBorder="1" applyAlignment="1">
      <alignment/>
    </xf>
    <xf numFmtId="0" fontId="5" fillId="33" borderId="0" xfId="0" applyFont="1" applyFill="1" applyAlignment="1">
      <alignment vertical="center"/>
    </xf>
    <xf numFmtId="169" fontId="16" fillId="34" borderId="10" xfId="0" applyNumberFormat="1" applyFont="1" applyFill="1" applyBorder="1" applyAlignment="1">
      <alignment/>
    </xf>
    <xf numFmtId="169" fontId="13" fillId="34" borderId="10" xfId="0" applyNumberFormat="1" applyFont="1" applyFill="1" applyBorder="1" applyAlignment="1">
      <alignment/>
    </xf>
    <xf numFmtId="169" fontId="5" fillId="34" borderId="10" xfId="0" applyNumberFormat="1" applyFont="1" applyFill="1" applyBorder="1" applyAlignment="1">
      <alignment/>
    </xf>
    <xf numFmtId="169" fontId="8" fillId="34" borderId="10" xfId="0" applyNumberFormat="1" applyFont="1" applyFill="1" applyBorder="1" applyAlignment="1">
      <alignment/>
    </xf>
    <xf numFmtId="169" fontId="8" fillId="34" borderId="10" xfId="0" applyNumberFormat="1" applyFont="1" applyFill="1" applyBorder="1" applyAlignment="1">
      <alignment vertical="center"/>
    </xf>
    <xf numFmtId="0" fontId="19" fillId="34" borderId="0" xfId="0" applyFont="1" applyFill="1" applyAlignment="1">
      <alignment horizontal="center"/>
    </xf>
    <xf numFmtId="0" fontId="19" fillId="34" borderId="0" xfId="0" applyFont="1" applyFill="1" applyAlignment="1">
      <alignment/>
    </xf>
    <xf numFmtId="0" fontId="10" fillId="34" borderId="0" xfId="0" applyFont="1" applyFill="1" applyAlignment="1">
      <alignment/>
    </xf>
    <xf numFmtId="0" fontId="17" fillId="34" borderId="0" xfId="0" applyFont="1" applyFill="1" applyAlignment="1">
      <alignment vertical="center"/>
    </xf>
    <xf numFmtId="0" fontId="14" fillId="34" borderId="11" xfId="0" applyFont="1" applyFill="1" applyBorder="1" applyAlignment="1">
      <alignment horizontal="left"/>
    </xf>
    <xf numFmtId="4" fontId="14" fillId="34" borderId="10" xfId="0" applyNumberFormat="1" applyFont="1" applyFill="1" applyBorder="1" applyAlignment="1">
      <alignment/>
    </xf>
    <xf numFmtId="0" fontId="10" fillId="34" borderId="12" xfId="0" applyFont="1" applyFill="1" applyBorder="1" applyAlignment="1">
      <alignment horizontal="center" vertical="center" wrapText="1"/>
    </xf>
    <xf numFmtId="0" fontId="10" fillId="34" borderId="13" xfId="0" applyFont="1" applyFill="1" applyBorder="1" applyAlignment="1">
      <alignment horizontal="center"/>
    </xf>
    <xf numFmtId="0" fontId="10" fillId="34" borderId="13" xfId="0" applyFont="1" applyFill="1" applyBorder="1" applyAlignment="1">
      <alignment horizontal="left"/>
    </xf>
    <xf numFmtId="0" fontId="10" fillId="34" borderId="11" xfId="0" applyFont="1" applyFill="1" applyBorder="1" applyAlignment="1">
      <alignment horizontal="left"/>
    </xf>
    <xf numFmtId="3" fontId="10" fillId="34" borderId="11" xfId="0" applyNumberFormat="1" applyFont="1" applyFill="1" applyBorder="1" applyAlignment="1">
      <alignment horizontal="center"/>
    </xf>
    <xf numFmtId="10" fontId="10" fillId="34" borderId="14" xfId="0" applyNumberFormat="1" applyFont="1" applyFill="1" applyBorder="1" applyAlignment="1">
      <alignment horizontal="center"/>
    </xf>
    <xf numFmtId="4" fontId="15" fillId="34" borderId="10" xfId="0" applyNumberFormat="1" applyFont="1" applyFill="1" applyBorder="1" applyAlignment="1">
      <alignment/>
    </xf>
    <xf numFmtId="0" fontId="10" fillId="34" borderId="10" xfId="0" applyFont="1" applyFill="1" applyBorder="1" applyAlignment="1">
      <alignment horizontal="center"/>
    </xf>
    <xf numFmtId="0" fontId="10" fillId="34" borderId="10" xfId="0" applyFont="1" applyFill="1" applyBorder="1" applyAlignment="1">
      <alignment/>
    </xf>
    <xf numFmtId="10" fontId="10" fillId="34" borderId="11" xfId="0" applyNumberFormat="1" applyFont="1" applyFill="1" applyBorder="1" applyAlignment="1">
      <alignment horizontal="center"/>
    </xf>
    <xf numFmtId="4" fontId="10" fillId="34" borderId="15" xfId="0" applyNumberFormat="1" applyFont="1" applyFill="1" applyBorder="1" applyAlignment="1">
      <alignment/>
    </xf>
    <xf numFmtId="4" fontId="10" fillId="34" borderId="11" xfId="0" applyNumberFormat="1" applyFont="1" applyFill="1" applyBorder="1" applyAlignment="1">
      <alignment/>
    </xf>
    <xf numFmtId="0" fontId="10" fillId="34" borderId="0" xfId="0" applyFont="1" applyFill="1" applyAlignment="1">
      <alignment vertical="center"/>
    </xf>
    <xf numFmtId="4" fontId="10" fillId="34" borderId="0" xfId="0" applyNumberFormat="1" applyFont="1" applyFill="1" applyAlignment="1">
      <alignment/>
    </xf>
    <xf numFmtId="0" fontId="10" fillId="34" borderId="10" xfId="0" applyFont="1" applyFill="1" applyBorder="1" applyAlignment="1">
      <alignment horizontal="center" vertical="center"/>
    </xf>
    <xf numFmtId="0" fontId="17" fillId="34" borderId="16" xfId="0" applyFont="1" applyFill="1" applyBorder="1" applyAlignment="1">
      <alignment/>
    </xf>
    <xf numFmtId="0" fontId="4" fillId="34" borderId="10" xfId="0" applyFont="1" applyFill="1" applyBorder="1" applyAlignment="1">
      <alignment horizontal="center" vertical="center"/>
    </xf>
    <xf numFmtId="1" fontId="5" fillId="34" borderId="10" xfId="0" applyNumberFormat="1" applyFont="1" applyFill="1" applyBorder="1" applyAlignment="1">
      <alignment horizontal="center"/>
    </xf>
    <xf numFmtId="0" fontId="5" fillId="34" borderId="13" xfId="0" applyFont="1" applyFill="1" applyBorder="1" applyAlignment="1">
      <alignment/>
    </xf>
    <xf numFmtId="0" fontId="13" fillId="34" borderId="10" xfId="0" applyFont="1" applyFill="1" applyBorder="1" applyAlignment="1">
      <alignment horizontal="center"/>
    </xf>
    <xf numFmtId="0" fontId="13" fillId="34" borderId="13" xfId="0" applyFont="1" applyFill="1" applyBorder="1" applyAlignment="1">
      <alignment/>
    </xf>
    <xf numFmtId="0" fontId="5" fillId="34" borderId="10" xfId="0" applyFont="1" applyFill="1" applyBorder="1" applyAlignment="1">
      <alignment horizontal="center"/>
    </xf>
    <xf numFmtId="0" fontId="5" fillId="34" borderId="13" xfId="0" applyFont="1" applyFill="1" applyBorder="1" applyAlignment="1">
      <alignment horizontal="left"/>
    </xf>
    <xf numFmtId="0" fontId="9" fillId="34" borderId="10" xfId="0" applyFont="1" applyFill="1" applyBorder="1" applyAlignment="1">
      <alignment horizontal="center" vertical="center"/>
    </xf>
    <xf numFmtId="0" fontId="5" fillId="34" borderId="0" xfId="0" applyFont="1" applyFill="1" applyBorder="1" applyAlignment="1">
      <alignment horizontal="center"/>
    </xf>
    <xf numFmtId="0" fontId="5" fillId="34" borderId="0" xfId="0" applyFont="1" applyFill="1" applyBorder="1" applyAlignment="1">
      <alignment/>
    </xf>
    <xf numFmtId="4" fontId="5" fillId="34" borderId="0" xfId="0" applyNumberFormat="1" applyFont="1" applyFill="1" applyBorder="1" applyAlignment="1">
      <alignment/>
    </xf>
    <xf numFmtId="0" fontId="8" fillId="34" borderId="10" xfId="0" applyFont="1" applyFill="1" applyBorder="1" applyAlignment="1">
      <alignment horizontal="center"/>
    </xf>
    <xf numFmtId="0" fontId="8" fillId="34" borderId="10" xfId="0" applyFont="1" applyFill="1" applyBorder="1" applyAlignment="1">
      <alignment/>
    </xf>
    <xf numFmtId="0" fontId="5" fillId="34" borderId="10" xfId="0" applyFont="1" applyFill="1" applyBorder="1" applyAlignment="1">
      <alignment/>
    </xf>
    <xf numFmtId="1" fontId="8" fillId="34" borderId="10" xfId="0" applyNumberFormat="1" applyFont="1" applyFill="1" applyBorder="1" applyAlignment="1">
      <alignment horizontal="center" vertical="center"/>
    </xf>
    <xf numFmtId="0" fontId="8" fillId="34" borderId="10" xfId="0" applyFont="1" applyFill="1" applyBorder="1" applyAlignment="1">
      <alignment vertical="center" wrapText="1"/>
    </xf>
    <xf numFmtId="0" fontId="0" fillId="34" borderId="0" xfId="0" applyFill="1" applyAlignment="1">
      <alignment/>
    </xf>
    <xf numFmtId="0" fontId="7" fillId="34" borderId="0" xfId="0" applyFont="1" applyFill="1" applyAlignment="1">
      <alignment/>
    </xf>
    <xf numFmtId="1" fontId="8" fillId="34" borderId="10" xfId="0" applyNumberFormat="1" applyFont="1" applyFill="1" applyBorder="1" applyAlignment="1">
      <alignment horizontal="center"/>
    </xf>
    <xf numFmtId="0" fontId="5" fillId="34" borderId="0" xfId="0" applyFont="1" applyFill="1" applyAlignment="1">
      <alignment/>
    </xf>
    <xf numFmtId="0" fontId="17" fillId="34" borderId="0" xfId="0" applyFont="1" applyFill="1" applyAlignment="1">
      <alignment horizontal="right" vertical="center"/>
    </xf>
    <xf numFmtId="0" fontId="7" fillId="34" borderId="0" xfId="0" applyFont="1" applyFill="1" applyAlignment="1">
      <alignment vertical="center"/>
    </xf>
    <xf numFmtId="169" fontId="4" fillId="34" borderId="17" xfId="0" applyNumberFormat="1" applyFont="1" applyFill="1" applyBorder="1" applyAlignment="1">
      <alignment horizontal="center"/>
    </xf>
    <xf numFmtId="169" fontId="5" fillId="34" borderId="0" xfId="0" applyNumberFormat="1" applyFont="1" applyFill="1" applyAlignment="1">
      <alignment/>
    </xf>
    <xf numFmtId="169" fontId="4" fillId="34" borderId="10" xfId="0" applyNumberFormat="1" applyFont="1" applyFill="1" applyBorder="1" applyAlignment="1">
      <alignment horizontal="center"/>
    </xf>
    <xf numFmtId="169" fontId="4" fillId="34" borderId="10" xfId="0" applyNumberFormat="1" applyFont="1" applyFill="1" applyBorder="1" applyAlignment="1">
      <alignment/>
    </xf>
    <xf numFmtId="169" fontId="5" fillId="34" borderId="10" xfId="0" applyNumberFormat="1" applyFont="1" applyFill="1" applyBorder="1" applyAlignment="1">
      <alignment horizontal="center"/>
    </xf>
    <xf numFmtId="169" fontId="5" fillId="34" borderId="10" xfId="0" applyNumberFormat="1" applyFont="1" applyFill="1" applyBorder="1" applyAlignment="1">
      <alignment/>
    </xf>
    <xf numFmtId="9" fontId="4" fillId="34" borderId="10" xfId="0" applyNumberFormat="1" applyFont="1" applyFill="1" applyBorder="1" applyAlignment="1">
      <alignment horizontal="center"/>
    </xf>
    <xf numFmtId="169" fontId="6" fillId="34" borderId="0" xfId="0" applyNumberFormat="1" applyFont="1" applyFill="1" applyAlignment="1">
      <alignment/>
    </xf>
    <xf numFmtId="169" fontId="5" fillId="34" borderId="0" xfId="51" applyNumberFormat="1" applyFont="1" applyFill="1" applyAlignment="1">
      <alignment/>
    </xf>
    <xf numFmtId="169" fontId="5" fillId="34" borderId="0" xfId="0" applyNumberFormat="1" applyFont="1" applyFill="1" applyAlignment="1">
      <alignment/>
    </xf>
    <xf numFmtId="169" fontId="5" fillId="34" borderId="13" xfId="0" applyNumberFormat="1" applyFont="1" applyFill="1" applyBorder="1" applyAlignment="1">
      <alignment/>
    </xf>
    <xf numFmtId="169" fontId="7" fillId="34" borderId="10" xfId="0" applyNumberFormat="1" applyFont="1" applyFill="1" applyBorder="1" applyAlignment="1">
      <alignment/>
    </xf>
    <xf numFmtId="169" fontId="7" fillId="34" borderId="10" xfId="0" applyNumberFormat="1" applyFont="1" applyFill="1" applyBorder="1" applyAlignment="1">
      <alignment/>
    </xf>
    <xf numFmtId="169" fontId="7" fillId="34" borderId="13" xfId="0" applyNumberFormat="1" applyFont="1" applyFill="1" applyBorder="1" applyAlignment="1">
      <alignment/>
    </xf>
    <xf numFmtId="169" fontId="5" fillId="34" borderId="0" xfId="0" applyNumberFormat="1" applyFont="1" applyFill="1" applyBorder="1" applyAlignment="1">
      <alignment/>
    </xf>
    <xf numFmtId="169" fontId="4" fillId="34" borderId="0" xfId="0" applyNumberFormat="1" applyFont="1" applyFill="1" applyBorder="1" applyAlignment="1">
      <alignment horizontal="center" vertical="center" wrapText="1"/>
    </xf>
    <xf numFmtId="169" fontId="7" fillId="34" borderId="0" xfId="0" applyNumberFormat="1" applyFont="1" applyFill="1" applyBorder="1" applyAlignment="1">
      <alignment/>
    </xf>
    <xf numFmtId="169" fontId="7" fillId="34" borderId="0" xfId="0" applyNumberFormat="1" applyFont="1" applyFill="1" applyAlignment="1">
      <alignment horizontal="center" vertical="center" wrapText="1"/>
    </xf>
    <xf numFmtId="169" fontId="17" fillId="34" borderId="0" xfId="0" applyNumberFormat="1" applyFont="1" applyFill="1" applyAlignment="1">
      <alignment horizontal="right" vertical="center"/>
    </xf>
    <xf numFmtId="169" fontId="17" fillId="34" borderId="0" xfId="0" applyNumberFormat="1" applyFont="1" applyFill="1" applyAlignment="1">
      <alignment vertical="center"/>
    </xf>
    <xf numFmtId="169" fontId="7" fillId="34" borderId="0" xfId="0" applyNumberFormat="1" applyFont="1" applyFill="1" applyAlignment="1">
      <alignment vertical="center"/>
    </xf>
    <xf numFmtId="169" fontId="7" fillId="34" borderId="0" xfId="0" applyNumberFormat="1" applyFont="1" applyFill="1" applyAlignment="1">
      <alignment/>
    </xf>
    <xf numFmtId="169" fontId="5" fillId="34" borderId="18" xfId="0" applyNumberFormat="1" applyFont="1" applyFill="1" applyBorder="1" applyAlignment="1">
      <alignment/>
    </xf>
    <xf numFmtId="169" fontId="5" fillId="34" borderId="19" xfId="0" applyNumberFormat="1" applyFont="1" applyFill="1" applyBorder="1" applyAlignment="1">
      <alignment/>
    </xf>
    <xf numFmtId="169" fontId="4" fillId="34" borderId="20" xfId="0" applyNumberFormat="1" applyFont="1" applyFill="1" applyBorder="1" applyAlignment="1">
      <alignment horizontal="center"/>
    </xf>
    <xf numFmtId="169" fontId="5" fillId="34" borderId="16" xfId="0" applyNumberFormat="1" applyFont="1" applyFill="1" applyBorder="1" applyAlignment="1">
      <alignment/>
    </xf>
    <xf numFmtId="169" fontId="5" fillId="34" borderId="15" xfId="0" applyNumberFormat="1" applyFont="1" applyFill="1" applyBorder="1" applyAlignment="1">
      <alignment/>
    </xf>
    <xf numFmtId="169" fontId="5" fillId="34" borderId="17" xfId="0" applyNumberFormat="1" applyFont="1" applyFill="1" applyBorder="1" applyAlignment="1">
      <alignment horizontal="center"/>
    </xf>
    <xf numFmtId="3" fontId="10" fillId="5" borderId="11" xfId="0" applyNumberFormat="1" applyFont="1" applyFill="1" applyBorder="1" applyAlignment="1">
      <alignment horizontal="center"/>
    </xf>
    <xf numFmtId="169" fontId="5" fillId="5" borderId="10" xfId="0" applyNumberFormat="1" applyFont="1" applyFill="1" applyBorder="1" applyAlignment="1">
      <alignment/>
    </xf>
    <xf numFmtId="169" fontId="16" fillId="5" borderId="10" xfId="0" applyNumberFormat="1" applyFont="1" applyFill="1" applyBorder="1" applyAlignment="1">
      <alignment/>
    </xf>
    <xf numFmtId="169" fontId="5" fillId="5" borderId="10" xfId="0" applyNumberFormat="1" applyFont="1" applyFill="1" applyBorder="1" applyAlignment="1">
      <alignment/>
    </xf>
    <xf numFmtId="0" fontId="14" fillId="5" borderId="10" xfId="0" applyFont="1" applyFill="1" applyBorder="1" applyAlignment="1">
      <alignment horizontal="center"/>
    </xf>
    <xf numFmtId="4" fontId="4" fillId="0" borderId="10" xfId="0" applyNumberFormat="1" applyFont="1" applyBorder="1" applyAlignment="1">
      <alignment horizontal="center"/>
    </xf>
    <xf numFmtId="169" fontId="5" fillId="5" borderId="10" xfId="55" applyNumberFormat="1" applyFont="1" applyFill="1" applyBorder="1" applyAlignment="1">
      <alignment/>
      <protection/>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xf>
    <xf numFmtId="4" fontId="14" fillId="5" borderId="10" xfId="0" applyNumberFormat="1" applyFont="1" applyFill="1" applyBorder="1" applyAlignment="1">
      <alignment/>
    </xf>
    <xf numFmtId="0" fontId="14" fillId="34" borderId="20" xfId="0" applyFont="1" applyFill="1" applyBorder="1" applyAlignment="1">
      <alignment horizontal="center"/>
    </xf>
    <xf numFmtId="0" fontId="14" fillId="34" borderId="16" xfId="0" applyFont="1" applyFill="1" applyBorder="1" applyAlignment="1">
      <alignment horizontal="center"/>
    </xf>
    <xf numFmtId="0" fontId="14" fillId="34" borderId="15" xfId="0" applyFont="1" applyFill="1" applyBorder="1" applyAlignment="1">
      <alignment horizontal="center"/>
    </xf>
    <xf numFmtId="0" fontId="10" fillId="34" borderId="20"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4" fillId="34" borderId="13" xfId="0" applyFont="1" applyFill="1" applyBorder="1" applyAlignment="1">
      <alignment horizontal="left"/>
    </xf>
    <xf numFmtId="0" fontId="14" fillId="34" borderId="14" xfId="0" applyFont="1" applyFill="1" applyBorder="1" applyAlignment="1">
      <alignment horizontal="left"/>
    </xf>
    <xf numFmtId="0" fontId="20" fillId="34" borderId="13"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11" xfId="0" applyFont="1" applyFill="1" applyBorder="1" applyAlignment="1">
      <alignment horizontal="left" vertical="top" wrapText="1"/>
    </xf>
    <xf numFmtId="0" fontId="17" fillId="34" borderId="16" xfId="0" applyFont="1" applyFill="1" applyBorder="1" applyAlignment="1">
      <alignment horizontal="left" vertical="center"/>
    </xf>
    <xf numFmtId="0" fontId="14" fillId="34" borderId="0" xfId="0" applyFont="1" applyFill="1" applyAlignment="1">
      <alignment horizontal="center"/>
    </xf>
    <xf numFmtId="49" fontId="10" fillId="34" borderId="10" xfId="0" applyNumberFormat="1" applyFont="1" applyFill="1" applyBorder="1" applyAlignment="1">
      <alignment horizontal="left" vertical="center" wrapText="1"/>
    </xf>
    <xf numFmtId="0" fontId="14" fillId="34" borderId="13" xfId="0" applyFont="1" applyFill="1" applyBorder="1" applyAlignment="1">
      <alignment horizontal="center"/>
    </xf>
    <xf numFmtId="0" fontId="14" fillId="34" borderId="11"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4" fillId="5" borderId="11" xfId="0" applyFont="1" applyFill="1" applyBorder="1" applyAlignment="1">
      <alignment horizontal="center"/>
    </xf>
    <xf numFmtId="0" fontId="5" fillId="34" borderId="13" xfId="0" applyFont="1" applyFill="1" applyBorder="1" applyAlignment="1">
      <alignment horizontal="center" vertical="top" wrapText="1"/>
    </xf>
    <xf numFmtId="0" fontId="5" fillId="34" borderId="14" xfId="0" applyFont="1" applyFill="1" applyBorder="1" applyAlignment="1">
      <alignment horizontal="center" vertical="top" wrapText="1"/>
    </xf>
    <xf numFmtId="0" fontId="5" fillId="34" borderId="11" xfId="0" applyFont="1" applyFill="1" applyBorder="1" applyAlignment="1">
      <alignment horizontal="center" vertical="top" wrapText="1"/>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1" xfId="0" applyFont="1" applyFill="1" applyBorder="1" applyAlignment="1">
      <alignment horizontal="center" vertical="center"/>
    </xf>
    <xf numFmtId="0" fontId="5" fillId="34" borderId="10" xfId="0" applyFont="1" applyFill="1" applyBorder="1" applyAlignment="1">
      <alignment horizontal="left" vertical="center" wrapText="1"/>
    </xf>
    <xf numFmtId="0" fontId="4" fillId="34" borderId="13" xfId="0" applyFont="1" applyFill="1" applyBorder="1" applyAlignment="1">
      <alignment horizontal="center" vertical="center"/>
    </xf>
    <xf numFmtId="0" fontId="4" fillId="34" borderId="11"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vertical="top" wrapText="1"/>
    </xf>
    <xf numFmtId="0" fontId="0" fillId="34" borderId="14" xfId="0" applyFill="1" applyBorder="1" applyAlignment="1">
      <alignment wrapText="1"/>
    </xf>
    <xf numFmtId="0" fontId="0" fillId="34" borderId="11" xfId="0" applyFill="1" applyBorder="1" applyAlignment="1">
      <alignment wrapText="1"/>
    </xf>
    <xf numFmtId="0" fontId="5" fillId="34" borderId="13"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8" fillId="34" borderId="13" xfId="0" applyFont="1" applyFill="1" applyBorder="1" applyAlignment="1">
      <alignment horizontal="center"/>
    </xf>
    <xf numFmtId="0" fontId="8" fillId="34" borderId="11" xfId="0" applyFont="1" applyFill="1" applyBorder="1" applyAlignment="1">
      <alignment horizontal="center"/>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34" borderId="14" xfId="0" applyFont="1" applyFill="1" applyBorder="1" applyAlignment="1">
      <alignment horizontal="center" vertical="center"/>
    </xf>
    <xf numFmtId="0" fontId="5" fillId="34" borderId="10"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4" fillId="34" borderId="11" xfId="0" applyFont="1" applyFill="1" applyBorder="1" applyAlignment="1">
      <alignment horizontal="center"/>
    </xf>
    <xf numFmtId="0" fontId="4" fillId="34" borderId="20" xfId="0" applyFont="1" applyFill="1" applyBorder="1" applyAlignment="1">
      <alignment horizontal="center"/>
    </xf>
    <xf numFmtId="0" fontId="4" fillId="34" borderId="15" xfId="0" applyFont="1" applyFill="1" applyBorder="1" applyAlignment="1">
      <alignment horizontal="center"/>
    </xf>
    <xf numFmtId="169" fontId="4" fillId="34" borderId="13" xfId="0" applyNumberFormat="1" applyFont="1" applyFill="1" applyBorder="1" applyAlignment="1">
      <alignment horizontal="center" vertical="center" wrapText="1"/>
    </xf>
    <xf numFmtId="169" fontId="0" fillId="34" borderId="14" xfId="0" applyNumberFormat="1" applyFont="1" applyFill="1" applyBorder="1" applyAlignment="1">
      <alignment wrapText="1"/>
    </xf>
    <xf numFmtId="169" fontId="0" fillId="34" borderId="11" xfId="0" applyNumberFormat="1" applyFont="1" applyFill="1" applyBorder="1" applyAlignment="1">
      <alignment wrapText="1"/>
    </xf>
    <xf numFmtId="169" fontId="9" fillId="34" borderId="13" xfId="0" applyNumberFormat="1" applyFont="1" applyFill="1" applyBorder="1" applyAlignment="1">
      <alignment horizontal="center" vertical="center" wrapText="1"/>
    </xf>
    <xf numFmtId="169" fontId="11" fillId="34" borderId="14" xfId="0" applyNumberFormat="1" applyFont="1" applyFill="1" applyBorder="1" applyAlignment="1">
      <alignment wrapText="1"/>
    </xf>
    <xf numFmtId="169" fontId="11" fillId="34" borderId="11" xfId="0" applyNumberFormat="1" applyFont="1" applyFill="1" applyBorder="1" applyAlignment="1">
      <alignment wrapText="1"/>
    </xf>
    <xf numFmtId="169" fontId="8" fillId="34" borderId="13" xfId="0" applyNumberFormat="1" applyFont="1" applyFill="1" applyBorder="1" applyAlignment="1">
      <alignment horizontal="center"/>
    </xf>
    <xf numFmtId="169" fontId="8" fillId="34" borderId="14" xfId="0" applyNumberFormat="1" applyFont="1" applyFill="1" applyBorder="1" applyAlignment="1">
      <alignment horizontal="center"/>
    </xf>
    <xf numFmtId="169" fontId="8" fillId="34" borderId="11" xfId="0" applyNumberFormat="1" applyFont="1" applyFill="1" applyBorder="1" applyAlignment="1">
      <alignment horizontal="center"/>
    </xf>
    <xf numFmtId="169" fontId="4" fillId="34" borderId="21" xfId="0" applyNumberFormat="1" applyFont="1" applyFill="1" applyBorder="1" applyAlignment="1">
      <alignment horizontal="left" vertical="center" wrapText="1"/>
    </xf>
    <xf numFmtId="169" fontId="4" fillId="34" borderId="18" xfId="0" applyNumberFormat="1" applyFont="1" applyFill="1" applyBorder="1" applyAlignment="1">
      <alignment horizontal="left" vertical="center" wrapText="1"/>
    </xf>
    <xf numFmtId="169" fontId="4" fillId="34" borderId="19" xfId="0" applyNumberFormat="1" applyFont="1" applyFill="1" applyBorder="1" applyAlignment="1">
      <alignment horizontal="left" vertical="center" wrapText="1"/>
    </xf>
    <xf numFmtId="169" fontId="4" fillId="34" borderId="20" xfId="0" applyNumberFormat="1" applyFont="1" applyFill="1" applyBorder="1" applyAlignment="1">
      <alignment horizontal="left" vertical="center" wrapText="1"/>
    </xf>
    <xf numFmtId="169" fontId="4" fillId="34" borderId="16" xfId="0" applyNumberFormat="1" applyFont="1" applyFill="1" applyBorder="1" applyAlignment="1">
      <alignment horizontal="left" vertical="center" wrapText="1"/>
    </xf>
    <xf numFmtId="169" fontId="4" fillId="34" borderId="15" xfId="0" applyNumberFormat="1" applyFont="1" applyFill="1" applyBorder="1" applyAlignment="1">
      <alignment horizontal="left" vertical="center" wrapText="1"/>
    </xf>
    <xf numFmtId="0" fontId="8" fillId="34" borderId="14" xfId="0" applyFont="1" applyFill="1" applyBorder="1" applyAlignment="1">
      <alignment horizontal="center"/>
    </xf>
    <xf numFmtId="169" fontId="8" fillId="34" borderId="13" xfId="0" applyNumberFormat="1" applyFont="1" applyFill="1" applyBorder="1" applyAlignment="1">
      <alignment horizontal="center" wrapText="1"/>
    </xf>
    <xf numFmtId="169" fontId="8" fillId="34" borderId="14" xfId="0" applyNumberFormat="1" applyFont="1" applyFill="1" applyBorder="1" applyAlignment="1">
      <alignment horizontal="center" wrapText="1"/>
    </xf>
    <xf numFmtId="169" fontId="12" fillId="34" borderId="14" xfId="0" applyNumberFormat="1" applyFont="1" applyFill="1" applyBorder="1" applyAlignment="1">
      <alignment wrapText="1"/>
    </xf>
    <xf numFmtId="169" fontId="12" fillId="34" borderId="11" xfId="0" applyNumberFormat="1"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3">
      <selection activeCell="F15" sqref="F15"/>
    </sheetView>
  </sheetViews>
  <sheetFormatPr defaultColWidth="11.421875" defaultRowHeight="12.75"/>
  <cols>
    <col min="1" max="1" width="5.57421875" style="3" customWidth="1"/>
    <col min="2" max="2" width="15.00390625" style="3" customWidth="1"/>
    <col min="3" max="3" width="44.57421875" style="3" customWidth="1"/>
    <col min="4" max="4" width="18.28125" style="3" customWidth="1"/>
    <col min="5" max="5" width="6.140625" style="3" customWidth="1"/>
    <col min="6" max="6" width="19.00390625" style="3" customWidth="1"/>
    <col min="7" max="7" width="11.421875" style="3" customWidth="1"/>
    <col min="8" max="13" width="11.7109375" style="3" customWidth="1"/>
    <col min="14" max="16384" width="11.421875" style="3" customWidth="1"/>
  </cols>
  <sheetData>
    <row r="1" spans="1:6" ht="46.5" customHeight="1">
      <c r="A1" s="111" t="s">
        <v>165</v>
      </c>
      <c r="B1" s="111"/>
      <c r="C1" s="111"/>
      <c r="D1" s="111"/>
      <c r="E1" s="111"/>
      <c r="F1" s="111"/>
    </row>
    <row r="2" spans="1:6" ht="26.25" customHeight="1">
      <c r="A2" s="17" t="s">
        <v>139</v>
      </c>
      <c r="B2" s="18" t="s">
        <v>166</v>
      </c>
      <c r="C2" s="19"/>
      <c r="D2" s="19"/>
      <c r="E2" s="19"/>
      <c r="F2" s="19"/>
    </row>
    <row r="3" spans="1:6" ht="18.75">
      <c r="A3" s="17" t="s">
        <v>140</v>
      </c>
      <c r="B3" s="18" t="s">
        <v>148</v>
      </c>
      <c r="C3" s="19"/>
      <c r="D3" s="19"/>
      <c r="E3" s="19"/>
      <c r="F3" s="19"/>
    </row>
    <row r="4" spans="1:6" ht="18.75">
      <c r="A4" s="17"/>
      <c r="B4" s="18" t="s">
        <v>150</v>
      </c>
      <c r="C4" s="19"/>
      <c r="D4" s="19"/>
      <c r="E4" s="19"/>
      <c r="F4" s="19"/>
    </row>
    <row r="5" spans="1:6" ht="18.75">
      <c r="A5" s="17"/>
      <c r="B5" s="18" t="s">
        <v>149</v>
      </c>
      <c r="C5" s="19"/>
      <c r="D5" s="19"/>
      <c r="E5" s="19"/>
      <c r="F5" s="19"/>
    </row>
    <row r="6" spans="1:6" ht="18.75">
      <c r="A6" s="17" t="s">
        <v>146</v>
      </c>
      <c r="B6" s="18" t="s">
        <v>151</v>
      </c>
      <c r="C6" s="19"/>
      <c r="D6" s="19"/>
      <c r="E6" s="19"/>
      <c r="F6" s="19"/>
    </row>
    <row r="7" spans="1:6" ht="18.75">
      <c r="A7" s="17"/>
      <c r="B7" s="18" t="s">
        <v>152</v>
      </c>
      <c r="C7" s="19"/>
      <c r="D7" s="19"/>
      <c r="E7" s="19"/>
      <c r="F7" s="19"/>
    </row>
    <row r="8" spans="1:6" ht="18.75">
      <c r="A8" s="17"/>
      <c r="B8" s="18" t="s">
        <v>153</v>
      </c>
      <c r="C8" s="19"/>
      <c r="D8" s="19"/>
      <c r="E8" s="19"/>
      <c r="F8" s="19"/>
    </row>
    <row r="9" spans="1:6" ht="18.75">
      <c r="A9" s="17" t="s">
        <v>147</v>
      </c>
      <c r="B9" s="18" t="s">
        <v>154</v>
      </c>
      <c r="C9" s="19"/>
      <c r="D9" s="19"/>
      <c r="E9" s="19"/>
      <c r="F9" s="19"/>
    </row>
    <row r="10" spans="1:6" ht="18.75">
      <c r="A10" s="17"/>
      <c r="B10" s="18" t="s">
        <v>155</v>
      </c>
      <c r="C10" s="19"/>
      <c r="D10" s="19"/>
      <c r="E10" s="19"/>
      <c r="F10" s="19"/>
    </row>
    <row r="11" spans="1:6" ht="18.75">
      <c r="A11" s="17"/>
      <c r="B11" s="18" t="s">
        <v>156</v>
      </c>
      <c r="C11" s="19"/>
      <c r="D11" s="19"/>
      <c r="E11" s="19"/>
      <c r="F11" s="19"/>
    </row>
    <row r="12" spans="1:6" ht="15.75">
      <c r="A12" s="19"/>
      <c r="B12" s="19"/>
      <c r="C12" s="19"/>
      <c r="D12" s="19"/>
      <c r="E12" s="19"/>
      <c r="F12" s="19"/>
    </row>
    <row r="13" spans="1:6" ht="38.25" customHeight="1">
      <c r="A13" s="20" t="s">
        <v>139</v>
      </c>
      <c r="B13" s="110" t="s">
        <v>45</v>
      </c>
      <c r="C13" s="110"/>
      <c r="D13" s="110"/>
      <c r="E13" s="110"/>
      <c r="F13" s="110"/>
    </row>
    <row r="14" spans="1:6" ht="30" customHeight="1">
      <c r="A14" s="113" t="s">
        <v>178</v>
      </c>
      <c r="B14" s="114"/>
      <c r="C14" s="115" t="s">
        <v>55</v>
      </c>
      <c r="D14" s="116"/>
      <c r="E14" s="117"/>
      <c r="F14" s="93" t="s">
        <v>179</v>
      </c>
    </row>
    <row r="15" spans="1:6" ht="30" customHeight="1">
      <c r="A15" s="105" t="s">
        <v>167</v>
      </c>
      <c r="B15" s="106"/>
      <c r="C15" s="106"/>
      <c r="D15" s="106"/>
      <c r="E15" s="21"/>
      <c r="F15" s="99">
        <v>0</v>
      </c>
    </row>
    <row r="16" spans="1:6" ht="30" customHeight="1">
      <c r="A16" s="100" t="s">
        <v>45</v>
      </c>
      <c r="B16" s="101"/>
      <c r="C16" s="102"/>
      <c r="D16" s="103" t="s">
        <v>46</v>
      </c>
      <c r="E16" s="104"/>
      <c r="F16" s="23" t="s">
        <v>47</v>
      </c>
    </row>
    <row r="17" spans="1:6" ht="30" customHeight="1">
      <c r="A17" s="24">
        <v>1</v>
      </c>
      <c r="B17" s="25" t="s">
        <v>48</v>
      </c>
      <c r="C17" s="26"/>
      <c r="D17" s="89">
        <v>0</v>
      </c>
      <c r="E17" s="28" t="s">
        <v>13</v>
      </c>
      <c r="F17" s="29">
        <f>+$F$15*D17/100</f>
        <v>0</v>
      </c>
    </row>
    <row r="18" spans="1:6" ht="30" customHeight="1">
      <c r="A18" s="30">
        <v>2</v>
      </c>
      <c r="B18" s="25" t="s">
        <v>17</v>
      </c>
      <c r="C18" s="26"/>
      <c r="D18" s="89">
        <v>0</v>
      </c>
      <c r="E18" s="28" t="s">
        <v>13</v>
      </c>
      <c r="F18" s="29">
        <f>+$F$15*D18/100</f>
        <v>0</v>
      </c>
    </row>
    <row r="19" spans="1:7" ht="30" customHeight="1">
      <c r="A19" s="30">
        <v>3</v>
      </c>
      <c r="B19" s="31" t="s">
        <v>49</v>
      </c>
      <c r="C19" s="31"/>
      <c r="D19" s="27">
        <f>100-D17-D18</f>
        <v>100</v>
      </c>
      <c r="E19" s="28" t="s">
        <v>13</v>
      </c>
      <c r="F19" s="29">
        <f>+$F$15*D19/100</f>
        <v>0</v>
      </c>
      <c r="G19" s="4"/>
    </row>
    <row r="20" spans="1:6" ht="30" customHeight="1">
      <c r="A20" s="30"/>
      <c r="B20" s="30" t="s">
        <v>50</v>
      </c>
      <c r="C20" s="31" t="s">
        <v>59</v>
      </c>
      <c r="D20" s="89">
        <v>0</v>
      </c>
      <c r="E20" s="32" t="s">
        <v>13</v>
      </c>
      <c r="F20" s="33">
        <f>+$F$15*D20/100</f>
        <v>0</v>
      </c>
    </row>
    <row r="21" spans="1:6" ht="30" customHeight="1">
      <c r="A21" s="30"/>
      <c r="B21" s="30" t="s">
        <v>51</v>
      </c>
      <c r="C21" s="31" t="s">
        <v>52</v>
      </c>
      <c r="D21" s="27">
        <f>+D19-D20</f>
        <v>100</v>
      </c>
      <c r="E21" s="32" t="s">
        <v>13</v>
      </c>
      <c r="F21" s="34">
        <f>+$F$15*D21/100</f>
        <v>0</v>
      </c>
    </row>
    <row r="22" spans="1:6" ht="30" customHeight="1">
      <c r="A22" s="105" t="s">
        <v>168</v>
      </c>
      <c r="B22" s="106"/>
      <c r="C22" s="106"/>
      <c r="D22" s="106"/>
      <c r="E22" s="21"/>
      <c r="F22" s="22">
        <f>+F17+F18+F19</f>
        <v>0</v>
      </c>
    </row>
    <row r="23" spans="1:6" ht="30" customHeight="1">
      <c r="A23" s="35"/>
      <c r="B23" s="19"/>
      <c r="C23" s="19"/>
      <c r="D23" s="19"/>
      <c r="E23" s="19"/>
      <c r="F23" s="36" t="str">
        <f>IF(F15=F22," ","Fallo")</f>
        <v> </v>
      </c>
    </row>
    <row r="24" spans="1:6" ht="39.75" customHeight="1" hidden="1">
      <c r="A24" s="37">
        <v>1</v>
      </c>
      <c r="B24" s="112" t="s">
        <v>53</v>
      </c>
      <c r="C24" s="112"/>
      <c r="D24" s="112"/>
      <c r="E24" s="112"/>
      <c r="F24" s="112"/>
    </row>
    <row r="25" spans="1:6" ht="39.75" customHeight="1" hidden="1">
      <c r="A25" s="37">
        <v>2</v>
      </c>
      <c r="B25" s="112" t="s">
        <v>54</v>
      </c>
      <c r="C25" s="112"/>
      <c r="D25" s="112"/>
      <c r="E25" s="112"/>
      <c r="F25" s="112"/>
    </row>
    <row r="26" spans="1:6" ht="39.75" customHeight="1" hidden="1">
      <c r="A26" s="37">
        <v>3</v>
      </c>
      <c r="B26" s="112" t="s">
        <v>60</v>
      </c>
      <c r="C26" s="112"/>
      <c r="D26" s="112"/>
      <c r="E26" s="112"/>
      <c r="F26" s="112"/>
    </row>
    <row r="27" spans="1:6" ht="315" customHeight="1">
      <c r="A27" s="107" t="s">
        <v>157</v>
      </c>
      <c r="B27" s="108"/>
      <c r="C27" s="108"/>
      <c r="D27" s="108"/>
      <c r="E27" s="108"/>
      <c r="F27" s="109"/>
    </row>
  </sheetData>
  <sheetProtection/>
  <mergeCells count="12">
    <mergeCell ref="C14:E14"/>
    <mergeCell ref="A15:D15"/>
    <mergeCell ref="A16:C16"/>
    <mergeCell ref="D16:E16"/>
    <mergeCell ref="A22:D22"/>
    <mergeCell ref="A27:F27"/>
    <mergeCell ref="B13:F13"/>
    <mergeCell ref="A1:F1"/>
    <mergeCell ref="B24:F24"/>
    <mergeCell ref="B25:F25"/>
    <mergeCell ref="B26:F26"/>
    <mergeCell ref="A14:B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E50"/>
  <sheetViews>
    <sheetView showGridLines="0" zoomScalePageLayoutView="0" workbookViewId="0" topLeftCell="A1">
      <selection activeCell="C9" sqref="C9"/>
    </sheetView>
  </sheetViews>
  <sheetFormatPr defaultColWidth="11.421875" defaultRowHeight="12.75"/>
  <cols>
    <col min="1" max="1" width="5.57421875" style="1" customWidth="1"/>
    <col min="2" max="2" width="68.140625" style="1" customWidth="1"/>
    <col min="3" max="3" width="25.28125" style="1" customWidth="1"/>
    <col min="4" max="4" width="21.00390625" style="1" bestFit="1" customWidth="1"/>
    <col min="5" max="16384" width="11.421875" style="1" customWidth="1"/>
  </cols>
  <sheetData>
    <row r="1" spans="1:4" s="2" customFormat="1" ht="19.5" customHeight="1">
      <c r="A1" s="38" t="s">
        <v>141</v>
      </c>
      <c r="B1" s="38" t="s">
        <v>158</v>
      </c>
      <c r="C1" s="38"/>
      <c r="D1" s="38"/>
    </row>
    <row r="2" spans="1:4" ht="19.5" customHeight="1">
      <c r="A2" s="124" t="s">
        <v>105</v>
      </c>
      <c r="B2" s="124"/>
      <c r="C2" s="124"/>
      <c r="D2" s="124"/>
    </row>
    <row r="3" spans="1:4" ht="19.5" customHeight="1">
      <c r="A3" s="124" t="s">
        <v>25</v>
      </c>
      <c r="B3" s="124"/>
      <c r="C3" s="124"/>
      <c r="D3" s="124"/>
    </row>
    <row r="4" spans="1:4" ht="19.5" customHeight="1">
      <c r="A4" s="125" t="str">
        <f>+'Plan Financiero'!C14</f>
        <v>Nombre de la Empresa</v>
      </c>
      <c r="B4" s="126"/>
      <c r="C4" s="125" t="str">
        <f>+'Plan Financiero'!F14</f>
        <v>CIF/NIF</v>
      </c>
      <c r="D4" s="126"/>
    </row>
    <row r="5" spans="1:4" ht="32.25" customHeight="1">
      <c r="A5" s="127" t="s">
        <v>106</v>
      </c>
      <c r="B5" s="127"/>
      <c r="C5" s="96" t="s">
        <v>24</v>
      </c>
      <c r="D5" s="97" t="s">
        <v>180</v>
      </c>
    </row>
    <row r="6" spans="1:4" ht="19.5" customHeight="1">
      <c r="A6" s="39" t="s">
        <v>61</v>
      </c>
      <c r="B6" s="121" t="s">
        <v>62</v>
      </c>
      <c r="C6" s="122"/>
      <c r="D6" s="123"/>
    </row>
    <row r="7" spans="1:4" ht="19.5" customHeight="1">
      <c r="A7" s="40">
        <v>1</v>
      </c>
      <c r="B7" s="41" t="s">
        <v>83</v>
      </c>
      <c r="C7" s="12">
        <f>+C8+C9</f>
        <v>0</v>
      </c>
      <c r="D7" s="12">
        <f>+D8+D9</f>
        <v>0</v>
      </c>
    </row>
    <row r="8" spans="1:4" ht="19.5" customHeight="1">
      <c r="A8" s="40"/>
      <c r="B8" s="41" t="s">
        <v>63</v>
      </c>
      <c r="C8" s="90">
        <v>0</v>
      </c>
      <c r="D8" s="90">
        <v>0</v>
      </c>
    </row>
    <row r="9" spans="1:4" ht="19.5" customHeight="1">
      <c r="A9" s="40"/>
      <c r="B9" s="41" t="s">
        <v>66</v>
      </c>
      <c r="C9" s="90">
        <v>0</v>
      </c>
      <c r="D9" s="90">
        <v>0</v>
      </c>
    </row>
    <row r="10" spans="1:4" ht="19.5" customHeight="1">
      <c r="A10" s="40">
        <v>2</v>
      </c>
      <c r="B10" s="41" t="s">
        <v>64</v>
      </c>
      <c r="C10" s="91">
        <v>0</v>
      </c>
      <c r="D10" s="91">
        <v>0</v>
      </c>
    </row>
    <row r="11" spans="1:4" ht="19.5" customHeight="1">
      <c r="A11" s="40">
        <v>3</v>
      </c>
      <c r="B11" s="41" t="s">
        <v>39</v>
      </c>
      <c r="C11" s="91">
        <v>0</v>
      </c>
      <c r="D11" s="91">
        <v>0</v>
      </c>
    </row>
    <row r="12" spans="1:4" ht="19.5" customHeight="1">
      <c r="A12" s="40">
        <v>4</v>
      </c>
      <c r="B12" s="41" t="s">
        <v>84</v>
      </c>
      <c r="C12" s="12">
        <f>+C13+C14+C15+C16</f>
        <v>0</v>
      </c>
      <c r="D12" s="12">
        <f>+D13+D14+D15+D16</f>
        <v>0</v>
      </c>
    </row>
    <row r="13" spans="1:4" ht="19.5" customHeight="1">
      <c r="A13" s="40"/>
      <c r="B13" s="41" t="s">
        <v>67</v>
      </c>
      <c r="C13" s="90">
        <v>0</v>
      </c>
      <c r="D13" s="90">
        <v>0</v>
      </c>
    </row>
    <row r="14" spans="1:4" ht="19.5" customHeight="1">
      <c r="A14" s="40"/>
      <c r="B14" s="41" t="s">
        <v>68</v>
      </c>
      <c r="C14" s="90">
        <v>0</v>
      </c>
      <c r="D14" s="90">
        <v>0</v>
      </c>
    </row>
    <row r="15" spans="1:4" ht="19.5" customHeight="1">
      <c r="A15" s="40"/>
      <c r="B15" s="41" t="s">
        <v>65</v>
      </c>
      <c r="C15" s="90">
        <v>0</v>
      </c>
      <c r="D15" s="90">
        <v>0</v>
      </c>
    </row>
    <row r="16" spans="1:4" ht="19.5" customHeight="1">
      <c r="A16" s="40"/>
      <c r="B16" s="41" t="s">
        <v>169</v>
      </c>
      <c r="C16" s="90">
        <v>0</v>
      </c>
      <c r="D16" s="90">
        <v>0</v>
      </c>
    </row>
    <row r="17" spans="1:4" ht="19.5" customHeight="1">
      <c r="A17" s="40">
        <v>5</v>
      </c>
      <c r="B17" s="41" t="s">
        <v>85</v>
      </c>
      <c r="C17" s="12">
        <f>+C18+C19</f>
        <v>0</v>
      </c>
      <c r="D17" s="12">
        <f>+D18+D19</f>
        <v>0</v>
      </c>
    </row>
    <row r="18" spans="1:4" ht="19.5" customHeight="1">
      <c r="A18" s="40"/>
      <c r="B18" s="41" t="s">
        <v>70</v>
      </c>
      <c r="C18" s="90">
        <v>0</v>
      </c>
      <c r="D18" s="90">
        <v>0</v>
      </c>
    </row>
    <row r="19" spans="1:4" ht="19.5" customHeight="1">
      <c r="A19" s="40"/>
      <c r="B19" s="41" t="s">
        <v>71</v>
      </c>
      <c r="C19" s="90">
        <v>0</v>
      </c>
      <c r="D19" s="90">
        <v>0</v>
      </c>
    </row>
    <row r="20" spans="1:4" ht="19.5" customHeight="1">
      <c r="A20" s="40">
        <v>6</v>
      </c>
      <c r="B20" s="41" t="s">
        <v>86</v>
      </c>
      <c r="C20" s="12">
        <f>+C21+C22+C23</f>
        <v>0</v>
      </c>
      <c r="D20" s="12">
        <f>+D21+D22+D23</f>
        <v>0</v>
      </c>
    </row>
    <row r="21" spans="1:4" ht="19.5" customHeight="1">
      <c r="A21" s="40"/>
      <c r="B21" s="41" t="s">
        <v>72</v>
      </c>
      <c r="C21" s="90">
        <v>0</v>
      </c>
      <c r="D21" s="90">
        <v>0</v>
      </c>
    </row>
    <row r="22" spans="1:4" ht="19.5" customHeight="1">
      <c r="A22" s="40"/>
      <c r="B22" s="41" t="s">
        <v>73</v>
      </c>
      <c r="C22" s="90">
        <v>0</v>
      </c>
      <c r="D22" s="90">
        <v>0</v>
      </c>
    </row>
    <row r="23" spans="1:4" ht="19.5" customHeight="1">
      <c r="A23" s="40"/>
      <c r="B23" s="41" t="s">
        <v>74</v>
      </c>
      <c r="C23" s="90">
        <v>0</v>
      </c>
      <c r="D23" s="90">
        <v>0</v>
      </c>
    </row>
    <row r="24" spans="1:4" ht="19.5" customHeight="1">
      <c r="A24" s="40">
        <v>7</v>
      </c>
      <c r="B24" s="41" t="s">
        <v>87</v>
      </c>
      <c r="C24" s="12">
        <f>+C25+C26+C27+C28+C29</f>
        <v>0</v>
      </c>
      <c r="D24" s="12">
        <f>+D25+D26+D27+D28+D29</f>
        <v>0</v>
      </c>
    </row>
    <row r="25" spans="1:4" ht="19.5" customHeight="1">
      <c r="A25" s="40"/>
      <c r="B25" s="41" t="s">
        <v>75</v>
      </c>
      <c r="C25" s="90">
        <v>0</v>
      </c>
      <c r="D25" s="90">
        <v>0</v>
      </c>
    </row>
    <row r="26" spans="1:4" ht="19.5" customHeight="1">
      <c r="A26" s="40"/>
      <c r="B26" s="41" t="s">
        <v>76</v>
      </c>
      <c r="C26" s="90">
        <v>0</v>
      </c>
      <c r="D26" s="90">
        <v>0</v>
      </c>
    </row>
    <row r="27" spans="1:4" ht="19.5" customHeight="1">
      <c r="A27" s="40"/>
      <c r="B27" s="41" t="s">
        <v>77</v>
      </c>
      <c r="C27" s="90">
        <v>0</v>
      </c>
      <c r="D27" s="90">
        <v>0</v>
      </c>
    </row>
    <row r="28" spans="1:4" ht="19.5" customHeight="1">
      <c r="A28" s="40"/>
      <c r="B28" s="41" t="s">
        <v>78</v>
      </c>
      <c r="C28" s="90">
        <v>0</v>
      </c>
      <c r="D28" s="90">
        <v>0</v>
      </c>
    </row>
    <row r="29" spans="1:4" ht="19.5" customHeight="1">
      <c r="A29" s="40"/>
      <c r="B29" s="41" t="s">
        <v>79</v>
      </c>
      <c r="C29" s="90">
        <v>0</v>
      </c>
      <c r="D29" s="90">
        <v>0</v>
      </c>
    </row>
    <row r="30" spans="1:4" ht="19.5" customHeight="1">
      <c r="A30" s="40">
        <v>8</v>
      </c>
      <c r="B30" s="41" t="s">
        <v>40</v>
      </c>
      <c r="C30" s="91">
        <v>0</v>
      </c>
      <c r="D30" s="91">
        <v>0</v>
      </c>
    </row>
    <row r="31" spans="1:4" ht="19.5" customHeight="1">
      <c r="A31" s="40">
        <v>9</v>
      </c>
      <c r="B31" s="41" t="s">
        <v>80</v>
      </c>
      <c r="C31" s="91">
        <v>0</v>
      </c>
      <c r="D31" s="91">
        <v>0</v>
      </c>
    </row>
    <row r="32" spans="1:4" ht="19.5" customHeight="1">
      <c r="A32" s="40">
        <v>10</v>
      </c>
      <c r="B32" s="41" t="s">
        <v>81</v>
      </c>
      <c r="C32" s="91">
        <v>0</v>
      </c>
      <c r="D32" s="91">
        <v>0</v>
      </c>
    </row>
    <row r="33" spans="1:4" ht="19.5" customHeight="1">
      <c r="A33" s="40">
        <v>11</v>
      </c>
      <c r="B33" s="41" t="s">
        <v>170</v>
      </c>
      <c r="C33" s="91">
        <v>0</v>
      </c>
      <c r="D33" s="91">
        <v>0</v>
      </c>
    </row>
    <row r="34" spans="1:4" ht="19.5" customHeight="1">
      <c r="A34" s="40">
        <v>12</v>
      </c>
      <c r="B34" s="41" t="s">
        <v>41</v>
      </c>
      <c r="C34" s="91">
        <v>0</v>
      </c>
      <c r="D34" s="91">
        <v>0</v>
      </c>
    </row>
    <row r="35" spans="1:4" ht="19.5" customHeight="1">
      <c r="A35" s="40">
        <v>13</v>
      </c>
      <c r="B35" s="41" t="s">
        <v>42</v>
      </c>
      <c r="C35" s="91">
        <v>0</v>
      </c>
      <c r="D35" s="91">
        <v>0</v>
      </c>
    </row>
    <row r="36" spans="1:5" ht="19.5" customHeight="1">
      <c r="A36" s="42" t="s">
        <v>88</v>
      </c>
      <c r="B36" s="43" t="s">
        <v>89</v>
      </c>
      <c r="C36" s="13">
        <f>+C7+C10+C11+C12+C17+C20+C24+C30+C31+C32+C33+C34+C35</f>
        <v>0</v>
      </c>
      <c r="D36" s="13">
        <f>+D7+D10+D11+D12+D17+D20+D24+D30+D31+D32+D33+D34+D35</f>
        <v>0</v>
      </c>
      <c r="E36" s="9"/>
    </row>
    <row r="37" spans="1:4" ht="19.5" customHeight="1">
      <c r="A37" s="44">
        <v>14</v>
      </c>
      <c r="B37" s="41" t="s">
        <v>90</v>
      </c>
      <c r="C37" s="90">
        <v>0</v>
      </c>
      <c r="D37" s="90">
        <v>0</v>
      </c>
    </row>
    <row r="38" spans="1:4" ht="19.5" customHeight="1">
      <c r="A38" s="44">
        <v>15</v>
      </c>
      <c r="B38" s="41" t="s">
        <v>91</v>
      </c>
      <c r="C38" s="90">
        <v>0</v>
      </c>
      <c r="D38" s="90">
        <v>0</v>
      </c>
    </row>
    <row r="39" spans="1:4" ht="19.5" customHeight="1">
      <c r="A39" s="44">
        <v>16</v>
      </c>
      <c r="B39" s="41" t="s">
        <v>92</v>
      </c>
      <c r="C39" s="90">
        <v>0</v>
      </c>
      <c r="D39" s="90">
        <v>0</v>
      </c>
    </row>
    <row r="40" spans="1:4" ht="19.5" customHeight="1">
      <c r="A40" s="44">
        <v>17</v>
      </c>
      <c r="B40" s="45" t="s">
        <v>43</v>
      </c>
      <c r="C40" s="90">
        <v>0</v>
      </c>
      <c r="D40" s="90">
        <v>0</v>
      </c>
    </row>
    <row r="41" spans="1:4" ht="19.5" customHeight="1">
      <c r="A41" s="44">
        <v>18</v>
      </c>
      <c r="B41" s="45" t="s">
        <v>44</v>
      </c>
      <c r="C41" s="90">
        <v>0</v>
      </c>
      <c r="D41" s="90">
        <v>0</v>
      </c>
    </row>
    <row r="42" spans="1:4" ht="19.5" customHeight="1">
      <c r="A42" s="42" t="s">
        <v>93</v>
      </c>
      <c r="B42" s="43" t="s">
        <v>94</v>
      </c>
      <c r="C42" s="13">
        <f>+C37+C38+C39+C40+C41</f>
        <v>0</v>
      </c>
      <c r="D42" s="13">
        <f>+D37+D38+D39+D40+D41</f>
        <v>0</v>
      </c>
    </row>
    <row r="43" spans="1:4" ht="19.5" customHeight="1">
      <c r="A43" s="42" t="s">
        <v>97</v>
      </c>
      <c r="B43" s="43" t="s">
        <v>95</v>
      </c>
      <c r="C43" s="13">
        <f>+C42+C36</f>
        <v>0</v>
      </c>
      <c r="D43" s="13">
        <f>+D42+D36</f>
        <v>0</v>
      </c>
    </row>
    <row r="44" spans="1:4" ht="19.5" customHeight="1">
      <c r="A44" s="44">
        <v>19</v>
      </c>
      <c r="B44" s="41" t="s">
        <v>96</v>
      </c>
      <c r="C44" s="90">
        <v>0</v>
      </c>
      <c r="D44" s="90">
        <v>0</v>
      </c>
    </row>
    <row r="45" spans="1:4" ht="19.5" customHeight="1">
      <c r="A45" s="42" t="s">
        <v>98</v>
      </c>
      <c r="B45" s="43" t="s">
        <v>99</v>
      </c>
      <c r="C45" s="13">
        <f>+C43+C44</f>
        <v>0</v>
      </c>
      <c r="D45" s="13">
        <f>+D43+D44</f>
        <v>0</v>
      </c>
    </row>
    <row r="46" spans="1:4" ht="19.5" customHeight="1">
      <c r="A46" s="46" t="s">
        <v>100</v>
      </c>
      <c r="B46" s="121" t="s">
        <v>101</v>
      </c>
      <c r="C46" s="122"/>
      <c r="D46" s="123"/>
    </row>
    <row r="47" spans="1:4" ht="19.5" customHeight="1">
      <c r="A47" s="44">
        <v>20</v>
      </c>
      <c r="B47" s="41" t="s">
        <v>102</v>
      </c>
      <c r="C47" s="90">
        <v>0</v>
      </c>
      <c r="D47" s="90">
        <v>0</v>
      </c>
    </row>
    <row r="48" spans="1:4" ht="19.5" customHeight="1">
      <c r="A48" s="42" t="s">
        <v>103</v>
      </c>
      <c r="B48" s="43" t="s">
        <v>104</v>
      </c>
      <c r="C48" s="13">
        <f>+C45+C47</f>
        <v>0</v>
      </c>
      <c r="D48" s="13">
        <f>+D45+D47</f>
        <v>0</v>
      </c>
    </row>
    <row r="49" spans="1:4" s="7" customFormat="1" ht="19.5" customHeight="1">
      <c r="A49" s="47"/>
      <c r="B49" s="48"/>
      <c r="C49" s="49"/>
      <c r="D49" s="48"/>
    </row>
    <row r="50" spans="1:4" s="7" customFormat="1" ht="129.75" customHeight="1">
      <c r="A50" s="118" t="s">
        <v>18</v>
      </c>
      <c r="B50" s="119"/>
      <c r="C50" s="119"/>
      <c r="D50" s="120"/>
    </row>
    <row r="51" s="7" customFormat="1" ht="19.5" customHeight="1"/>
    <row r="52" s="7" customFormat="1" ht="19.5" customHeight="1"/>
  </sheetData>
  <sheetProtection/>
  <mergeCells count="8">
    <mergeCell ref="A50:D50"/>
    <mergeCell ref="B6:D6"/>
    <mergeCell ref="B46:D46"/>
    <mergeCell ref="A2:D2"/>
    <mergeCell ref="A3:D3"/>
    <mergeCell ref="A4:B4"/>
    <mergeCell ref="C4:D4"/>
    <mergeCell ref="A5:B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D51"/>
  <sheetViews>
    <sheetView showGridLines="0" zoomScalePageLayoutView="0" workbookViewId="0" topLeftCell="A2">
      <selection activeCell="D6" sqref="D6"/>
    </sheetView>
  </sheetViews>
  <sheetFormatPr defaultColWidth="11.421875" defaultRowHeight="12.75"/>
  <cols>
    <col min="1" max="1" width="5.57421875" style="1" customWidth="1"/>
    <col min="2" max="2" width="72.421875" style="1" customWidth="1"/>
    <col min="3" max="4" width="21.00390625" style="1" customWidth="1"/>
    <col min="5" max="16384" width="11.421875" style="1" customWidth="1"/>
  </cols>
  <sheetData>
    <row r="1" spans="1:4" s="2" customFormat="1" ht="19.5" customHeight="1">
      <c r="A1" s="38" t="s">
        <v>142</v>
      </c>
      <c r="B1" s="38" t="s">
        <v>162</v>
      </c>
      <c r="C1" s="38"/>
      <c r="D1" s="38"/>
    </row>
    <row r="2" spans="1:4" ht="19.5" customHeight="1">
      <c r="A2" s="133" t="s">
        <v>107</v>
      </c>
      <c r="B2" s="134"/>
      <c r="C2" s="134"/>
      <c r="D2" s="135"/>
    </row>
    <row r="3" spans="1:4" ht="19.5" customHeight="1">
      <c r="A3" s="133" t="s">
        <v>25</v>
      </c>
      <c r="B3" s="134"/>
      <c r="C3" s="134"/>
      <c r="D3" s="135"/>
    </row>
    <row r="4" spans="1:4" ht="19.5" customHeight="1">
      <c r="A4" s="125" t="str">
        <f>+'Plan Financiero'!C14</f>
        <v>Nombre de la Empresa</v>
      </c>
      <c r="B4" s="126"/>
      <c r="C4" s="125" t="str">
        <f>+'Plan Financiero'!F14</f>
        <v>CIF/NIF</v>
      </c>
      <c r="D4" s="126"/>
    </row>
    <row r="5" spans="1:4" ht="36.75" customHeight="1">
      <c r="A5" s="131" t="s">
        <v>108</v>
      </c>
      <c r="B5" s="132"/>
      <c r="C5" s="96" t="s">
        <v>24</v>
      </c>
      <c r="D5" s="97" t="s">
        <v>180</v>
      </c>
    </row>
    <row r="6" spans="1:4" ht="19.5" customHeight="1">
      <c r="A6" s="40">
        <v>1</v>
      </c>
      <c r="B6" s="41" t="s">
        <v>109</v>
      </c>
      <c r="C6" s="91">
        <v>0</v>
      </c>
      <c r="D6" s="91">
        <v>0</v>
      </c>
    </row>
    <row r="7" spans="1:4" ht="19.5" customHeight="1">
      <c r="A7" s="40">
        <v>2</v>
      </c>
      <c r="B7" s="41" t="s">
        <v>90</v>
      </c>
      <c r="C7" s="91">
        <v>0</v>
      </c>
      <c r="D7" s="91">
        <v>0</v>
      </c>
    </row>
    <row r="8" spans="1:4" ht="19.5" customHeight="1">
      <c r="A8" s="40">
        <v>3</v>
      </c>
      <c r="B8" s="41" t="s">
        <v>110</v>
      </c>
      <c r="C8" s="91">
        <v>0</v>
      </c>
      <c r="D8" s="91">
        <v>0</v>
      </c>
    </row>
    <row r="9" spans="1:4" ht="19.5" customHeight="1">
      <c r="A9" s="40">
        <v>4</v>
      </c>
      <c r="B9" s="41" t="s">
        <v>111</v>
      </c>
      <c r="C9" s="91">
        <v>0</v>
      </c>
      <c r="D9" s="91">
        <v>0</v>
      </c>
    </row>
    <row r="10" spans="1:4" ht="19.5" customHeight="1">
      <c r="A10" s="40">
        <v>5</v>
      </c>
      <c r="B10" s="41" t="s">
        <v>112</v>
      </c>
      <c r="C10" s="91">
        <v>0</v>
      </c>
      <c r="D10" s="91">
        <v>0</v>
      </c>
    </row>
    <row r="11" spans="1:4" ht="19.5" customHeight="1">
      <c r="A11" s="40">
        <v>6</v>
      </c>
      <c r="B11" s="41" t="s">
        <v>113</v>
      </c>
      <c r="C11" s="91">
        <v>0</v>
      </c>
      <c r="D11" s="91">
        <v>0</v>
      </c>
    </row>
    <row r="12" spans="1:4" ht="19.5" customHeight="1">
      <c r="A12" s="40">
        <v>7</v>
      </c>
      <c r="B12" s="41" t="s">
        <v>114</v>
      </c>
      <c r="C12" s="91">
        <v>0</v>
      </c>
      <c r="D12" s="91">
        <v>0</v>
      </c>
    </row>
    <row r="13" spans="1:4" ht="19.5" customHeight="1">
      <c r="A13" s="50" t="s">
        <v>61</v>
      </c>
      <c r="B13" s="51" t="s">
        <v>115</v>
      </c>
      <c r="C13" s="15">
        <f>+C6+C7+C8+C9+C10+C11+C12</f>
        <v>0</v>
      </c>
      <c r="D13" s="15">
        <f>+D6+D7+D8+D9+D10+D11+D12</f>
        <v>0</v>
      </c>
    </row>
    <row r="14" spans="1:4" ht="19.5" customHeight="1">
      <c r="A14" s="40">
        <v>8</v>
      </c>
      <c r="B14" s="52" t="s">
        <v>126</v>
      </c>
      <c r="C14" s="91">
        <v>0</v>
      </c>
      <c r="D14" s="91">
        <v>0</v>
      </c>
    </row>
    <row r="15" spans="1:4" ht="19.5" customHeight="1">
      <c r="A15" s="40">
        <v>9</v>
      </c>
      <c r="B15" s="41" t="s">
        <v>116</v>
      </c>
      <c r="C15" s="91">
        <v>0</v>
      </c>
      <c r="D15" s="91">
        <v>0</v>
      </c>
    </row>
    <row r="16" spans="1:4" ht="19.5" customHeight="1">
      <c r="A16" s="40">
        <v>10</v>
      </c>
      <c r="B16" s="41" t="s">
        <v>117</v>
      </c>
      <c r="C16" s="91">
        <v>0</v>
      </c>
      <c r="D16" s="91">
        <v>0</v>
      </c>
    </row>
    <row r="17" spans="1:4" ht="19.5" customHeight="1">
      <c r="A17" s="40">
        <v>11</v>
      </c>
      <c r="B17" s="41" t="s">
        <v>118</v>
      </c>
      <c r="C17" s="91">
        <v>0</v>
      </c>
      <c r="D17" s="91">
        <v>0</v>
      </c>
    </row>
    <row r="18" spans="1:4" ht="19.5" customHeight="1">
      <c r="A18" s="40">
        <v>12</v>
      </c>
      <c r="B18" s="41" t="s">
        <v>119</v>
      </c>
      <c r="C18" s="91">
        <v>0</v>
      </c>
      <c r="D18" s="91">
        <v>0</v>
      </c>
    </row>
    <row r="19" spans="1:4" ht="19.5" customHeight="1">
      <c r="A19" s="40">
        <v>13</v>
      </c>
      <c r="B19" s="41" t="s">
        <v>127</v>
      </c>
      <c r="C19" s="91">
        <v>0</v>
      </c>
      <c r="D19" s="91">
        <v>0</v>
      </c>
    </row>
    <row r="20" spans="1:4" ht="19.5" customHeight="1">
      <c r="A20" s="40">
        <v>14</v>
      </c>
      <c r="B20" s="41" t="s">
        <v>120</v>
      </c>
      <c r="C20" s="91">
        <v>0</v>
      </c>
      <c r="D20" s="91">
        <v>0</v>
      </c>
    </row>
    <row r="21" spans="1:4" ht="19.5" customHeight="1">
      <c r="A21" s="40">
        <v>15</v>
      </c>
      <c r="B21" s="41" t="s">
        <v>121</v>
      </c>
      <c r="C21" s="91">
        <v>0</v>
      </c>
      <c r="D21" s="91">
        <v>0</v>
      </c>
    </row>
    <row r="22" spans="1:4" ht="19.5" customHeight="1">
      <c r="A22" s="40">
        <v>16</v>
      </c>
      <c r="B22" s="41" t="s">
        <v>122</v>
      </c>
      <c r="C22" s="91">
        <v>0</v>
      </c>
      <c r="D22" s="91">
        <v>0</v>
      </c>
    </row>
    <row r="23" spans="1:4" ht="19.5" customHeight="1">
      <c r="A23" s="40">
        <v>17</v>
      </c>
      <c r="B23" s="41" t="s">
        <v>128</v>
      </c>
      <c r="C23" s="91">
        <v>0</v>
      </c>
      <c r="D23" s="91">
        <v>0</v>
      </c>
    </row>
    <row r="24" spans="1:4" ht="19.5" customHeight="1">
      <c r="A24" s="40">
        <v>18</v>
      </c>
      <c r="B24" s="41" t="s">
        <v>123</v>
      </c>
      <c r="C24" s="91">
        <v>0</v>
      </c>
      <c r="D24" s="91">
        <v>0</v>
      </c>
    </row>
    <row r="25" spans="1:4" ht="19.5" customHeight="1">
      <c r="A25" s="40">
        <v>19</v>
      </c>
      <c r="B25" s="41" t="s">
        <v>129</v>
      </c>
      <c r="C25" s="91">
        <v>0</v>
      </c>
      <c r="D25" s="91">
        <v>0</v>
      </c>
    </row>
    <row r="26" spans="1:4" ht="19.5" customHeight="1">
      <c r="A26" s="40">
        <v>20</v>
      </c>
      <c r="B26" s="41" t="s">
        <v>91</v>
      </c>
      <c r="C26" s="91">
        <v>0</v>
      </c>
      <c r="D26" s="91">
        <v>0</v>
      </c>
    </row>
    <row r="27" spans="1:4" ht="19.5" customHeight="1">
      <c r="A27" s="40">
        <v>21</v>
      </c>
      <c r="B27" s="41" t="s">
        <v>130</v>
      </c>
      <c r="C27" s="91">
        <v>0</v>
      </c>
      <c r="D27" s="91">
        <v>0</v>
      </c>
    </row>
    <row r="28" spans="1:4" ht="19.5" customHeight="1">
      <c r="A28" s="40">
        <v>22</v>
      </c>
      <c r="B28" s="41" t="s">
        <v>132</v>
      </c>
      <c r="C28" s="91">
        <v>0</v>
      </c>
      <c r="D28" s="91">
        <v>0</v>
      </c>
    </row>
    <row r="29" spans="1:4" ht="19.5" customHeight="1">
      <c r="A29" s="40">
        <v>23</v>
      </c>
      <c r="B29" s="41" t="s">
        <v>133</v>
      </c>
      <c r="C29" s="91">
        <v>0</v>
      </c>
      <c r="D29" s="91">
        <v>0</v>
      </c>
    </row>
    <row r="30" spans="1:4" ht="19.5" customHeight="1">
      <c r="A30" s="40">
        <v>24</v>
      </c>
      <c r="B30" s="41" t="s">
        <v>134</v>
      </c>
      <c r="C30" s="91">
        <v>0</v>
      </c>
      <c r="D30" s="91">
        <v>0</v>
      </c>
    </row>
    <row r="31" spans="1:4" ht="19.5" customHeight="1">
      <c r="A31" s="40">
        <v>25</v>
      </c>
      <c r="B31" s="41" t="s">
        <v>135</v>
      </c>
      <c r="C31" s="91">
        <v>0</v>
      </c>
      <c r="D31" s="91">
        <v>0</v>
      </c>
    </row>
    <row r="32" spans="1:4" ht="19.5" customHeight="1">
      <c r="A32" s="40">
        <v>26</v>
      </c>
      <c r="B32" s="41" t="s">
        <v>131</v>
      </c>
      <c r="C32" s="91">
        <v>0</v>
      </c>
      <c r="D32" s="91">
        <v>0</v>
      </c>
    </row>
    <row r="33" spans="1:4" ht="49.5" customHeight="1">
      <c r="A33" s="53" t="s">
        <v>100</v>
      </c>
      <c r="B33" s="54" t="s">
        <v>136</v>
      </c>
      <c r="C33" s="16">
        <f>SUM(C14:C32)</f>
        <v>0</v>
      </c>
      <c r="D33" s="16">
        <f>SUM(D14:D32)</f>
        <v>0</v>
      </c>
    </row>
    <row r="34" spans="1:4" ht="19.5" customHeight="1">
      <c r="A34" s="136" t="s">
        <v>124</v>
      </c>
      <c r="B34" s="137"/>
      <c r="C34" s="15">
        <f>+C13-C33</f>
        <v>0</v>
      </c>
      <c r="D34" s="15">
        <f>+D13-D33</f>
        <v>0</v>
      </c>
    </row>
    <row r="35" spans="1:4" ht="19.5" customHeight="1">
      <c r="A35" s="55"/>
      <c r="B35" s="55"/>
      <c r="C35" s="55"/>
      <c r="D35" s="55"/>
    </row>
    <row r="36" spans="1:4" ht="137.25" customHeight="1">
      <c r="A36" s="128" t="s">
        <v>125</v>
      </c>
      <c r="B36" s="129"/>
      <c r="C36" s="129"/>
      <c r="D36" s="130"/>
    </row>
    <row r="37" spans="1:4" s="7" customFormat="1" ht="19.5" customHeight="1">
      <c r="A37" s="10"/>
      <c r="B37" s="10"/>
      <c r="C37" s="10"/>
      <c r="D37" s="10"/>
    </row>
    <row r="38" spans="1:4" s="7" customFormat="1" ht="19.5" customHeight="1">
      <c r="A38" s="5"/>
      <c r="B38" s="5"/>
      <c r="C38" s="5"/>
      <c r="D38" s="5"/>
    </row>
    <row r="39" spans="1:4" s="7" customFormat="1" ht="19.5" customHeight="1">
      <c r="A39" s="5"/>
      <c r="B39" s="5"/>
      <c r="C39" s="5"/>
      <c r="D39" s="5"/>
    </row>
    <row r="40" spans="1:4" s="7" customFormat="1" ht="19.5" customHeight="1">
      <c r="A40" s="5"/>
      <c r="B40" s="5"/>
      <c r="C40" s="5"/>
      <c r="D40" s="5"/>
    </row>
    <row r="41" spans="1:4" s="7" customFormat="1" ht="19.5" customHeight="1">
      <c r="A41" s="5"/>
      <c r="B41" s="5"/>
      <c r="C41" s="5"/>
      <c r="D41" s="5"/>
    </row>
    <row r="42" spans="1:4" s="7" customFormat="1" ht="19.5" customHeight="1">
      <c r="A42" s="5"/>
      <c r="B42" s="5"/>
      <c r="C42" s="5"/>
      <c r="D42" s="5"/>
    </row>
    <row r="43" spans="1:4" s="7" customFormat="1" ht="19.5" customHeight="1">
      <c r="A43" s="5"/>
      <c r="B43" s="5"/>
      <c r="C43" s="5"/>
      <c r="D43" s="5"/>
    </row>
    <row r="44" spans="1:4" s="7" customFormat="1" ht="19.5" customHeight="1">
      <c r="A44" s="5"/>
      <c r="B44" s="5"/>
      <c r="C44" s="5"/>
      <c r="D44" s="5"/>
    </row>
    <row r="45" spans="1:4" ht="19.5" customHeight="1">
      <c r="A45"/>
      <c r="B45"/>
      <c r="C45"/>
      <c r="D45"/>
    </row>
    <row r="46" spans="1:4" ht="19.5" customHeight="1">
      <c r="A46"/>
      <c r="B46"/>
      <c r="C46"/>
      <c r="D46"/>
    </row>
    <row r="47" spans="1:4" ht="19.5" customHeight="1">
      <c r="A47"/>
      <c r="B47"/>
      <c r="C47"/>
      <c r="D47"/>
    </row>
    <row r="48" spans="1:4" ht="19.5" customHeight="1">
      <c r="A48"/>
      <c r="B48"/>
      <c r="C48"/>
      <c r="D48"/>
    </row>
    <row r="49" spans="1:4" ht="19.5" customHeight="1">
      <c r="A49"/>
      <c r="B49"/>
      <c r="C49"/>
      <c r="D49"/>
    </row>
    <row r="50" spans="1:4" ht="19.5" customHeight="1">
      <c r="A50"/>
      <c r="B50"/>
      <c r="C50"/>
      <c r="D50"/>
    </row>
    <row r="51" spans="1:3" s="7" customFormat="1" ht="19.5" customHeight="1">
      <c r="A51" s="6"/>
      <c r="C51" s="8"/>
    </row>
    <row r="52" s="7" customFormat="1" ht="19.5" customHeight="1"/>
    <row r="53" s="7" customFormat="1" ht="19.5" customHeight="1"/>
    <row r="54" s="7" customFormat="1" ht="19.5" customHeight="1"/>
  </sheetData>
  <sheetProtection/>
  <mergeCells count="7">
    <mergeCell ref="A36:D36"/>
    <mergeCell ref="A4:B4"/>
    <mergeCell ref="C4:D4"/>
    <mergeCell ref="A5:B5"/>
    <mergeCell ref="A2:D2"/>
    <mergeCell ref="A3:D3"/>
    <mergeCell ref="A34:B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F51"/>
  <sheetViews>
    <sheetView showGridLines="0" zoomScalePageLayoutView="0" workbookViewId="0" topLeftCell="A1">
      <selection activeCell="E7" sqref="E7"/>
    </sheetView>
  </sheetViews>
  <sheetFormatPr defaultColWidth="11.421875" defaultRowHeight="12.75"/>
  <cols>
    <col min="1" max="1" width="5.57421875" style="1" customWidth="1"/>
    <col min="2" max="2" width="68.140625" style="1" customWidth="1"/>
    <col min="3" max="4" width="15.7109375" style="1" customWidth="1"/>
    <col min="5" max="16384" width="11.421875" style="1" customWidth="1"/>
  </cols>
  <sheetData>
    <row r="1" spans="1:5" s="2" customFormat="1" ht="19.5" customHeight="1">
      <c r="A1" s="38" t="s">
        <v>50</v>
      </c>
      <c r="B1" s="38" t="s">
        <v>163</v>
      </c>
      <c r="C1" s="38"/>
      <c r="D1" s="38"/>
      <c r="E1" s="56"/>
    </row>
    <row r="2" spans="1:5" ht="19.5" customHeight="1">
      <c r="A2" s="138" t="s">
        <v>138</v>
      </c>
      <c r="B2" s="139"/>
      <c r="C2" s="139"/>
      <c r="D2" s="139"/>
      <c r="E2" s="140"/>
    </row>
    <row r="3" spans="1:5" ht="19.5" customHeight="1">
      <c r="A3" s="125" t="str">
        <f>+'Plan Financiero'!C14</f>
        <v>Nombre de la Empresa</v>
      </c>
      <c r="B3" s="126"/>
      <c r="C3" s="125" t="str">
        <f>+'Plan Financiero'!F14</f>
        <v>CIF/NIF</v>
      </c>
      <c r="D3" s="141"/>
      <c r="E3" s="126"/>
    </row>
    <row r="4" spans="1:5" ht="19.5" customHeight="1">
      <c r="A4" s="127" t="s">
        <v>106</v>
      </c>
      <c r="B4" s="127"/>
      <c r="C4" s="98" t="s">
        <v>56</v>
      </c>
      <c r="D4" s="98" t="s">
        <v>57</v>
      </c>
      <c r="E4" s="98" t="s">
        <v>58</v>
      </c>
    </row>
    <row r="5" spans="1:5" ht="19.5" customHeight="1">
      <c r="A5" s="39" t="s">
        <v>61</v>
      </c>
      <c r="B5" s="121" t="s">
        <v>62</v>
      </c>
      <c r="C5" s="122"/>
      <c r="D5" s="122"/>
      <c r="E5" s="123"/>
    </row>
    <row r="6" spans="1:5" ht="19.5" customHeight="1">
      <c r="A6" s="40">
        <v>1</v>
      </c>
      <c r="B6" s="41" t="s">
        <v>83</v>
      </c>
      <c r="C6" s="12">
        <f>+C7+C8</f>
        <v>0</v>
      </c>
      <c r="D6" s="12">
        <f>+D7+D8</f>
        <v>0</v>
      </c>
      <c r="E6" s="12">
        <f>+'Cta.Expl.PJca'!C7</f>
        <v>0</v>
      </c>
    </row>
    <row r="7" spans="1:5" ht="19.5" customHeight="1">
      <c r="A7" s="40"/>
      <c r="B7" s="41" t="s">
        <v>63</v>
      </c>
      <c r="C7" s="90">
        <v>0</v>
      </c>
      <c r="D7" s="90">
        <v>0</v>
      </c>
      <c r="E7" s="14">
        <f>+'Cta.Expl.PJca'!C8</f>
        <v>0</v>
      </c>
    </row>
    <row r="8" spans="1:5" ht="19.5" customHeight="1">
      <c r="A8" s="40"/>
      <c r="B8" s="41" t="s">
        <v>66</v>
      </c>
      <c r="C8" s="90">
        <v>0</v>
      </c>
      <c r="D8" s="90">
        <v>0</v>
      </c>
      <c r="E8" s="14">
        <f>+'Cta.Expl.PJca'!C9</f>
        <v>0</v>
      </c>
    </row>
    <row r="9" spans="1:5" ht="19.5" customHeight="1">
      <c r="A9" s="40">
        <v>2</v>
      </c>
      <c r="B9" s="41" t="s">
        <v>64</v>
      </c>
      <c r="C9" s="91">
        <v>0</v>
      </c>
      <c r="D9" s="91">
        <v>0</v>
      </c>
      <c r="E9" s="12">
        <f>+'Cta.Expl.PJca'!C10</f>
        <v>0</v>
      </c>
    </row>
    <row r="10" spans="1:5" ht="19.5" customHeight="1">
      <c r="A10" s="40">
        <v>3</v>
      </c>
      <c r="B10" s="41" t="s">
        <v>39</v>
      </c>
      <c r="C10" s="91">
        <v>0</v>
      </c>
      <c r="D10" s="91">
        <v>0</v>
      </c>
      <c r="E10" s="12">
        <f>+'Cta.Expl.PJca'!C11</f>
        <v>0</v>
      </c>
    </row>
    <row r="11" spans="1:5" ht="19.5" customHeight="1">
      <c r="A11" s="40">
        <v>4</v>
      </c>
      <c r="B11" s="41" t="s">
        <v>84</v>
      </c>
      <c r="C11" s="12">
        <f>+C12+C13+C14+C15</f>
        <v>0</v>
      </c>
      <c r="D11" s="12">
        <f>+D12+D13+D14+D15</f>
        <v>0</v>
      </c>
      <c r="E11" s="12">
        <f>+'Cta.Expl.PJca'!C12</f>
        <v>0</v>
      </c>
    </row>
    <row r="12" spans="1:5" ht="19.5" customHeight="1">
      <c r="A12" s="40"/>
      <c r="B12" s="41" t="s">
        <v>67</v>
      </c>
      <c r="C12" s="90">
        <v>0</v>
      </c>
      <c r="D12" s="90">
        <v>0</v>
      </c>
      <c r="E12" s="14">
        <f>+'Cta.Expl.PJca'!C13</f>
        <v>0</v>
      </c>
    </row>
    <row r="13" spans="1:5" ht="19.5" customHeight="1">
      <c r="A13" s="40"/>
      <c r="B13" s="41" t="s">
        <v>68</v>
      </c>
      <c r="C13" s="90">
        <v>0</v>
      </c>
      <c r="D13" s="90">
        <v>0</v>
      </c>
      <c r="E13" s="14">
        <f>+'Cta.Expl.PJca'!C14</f>
        <v>0</v>
      </c>
    </row>
    <row r="14" spans="1:5" ht="19.5" customHeight="1">
      <c r="A14" s="40"/>
      <c r="B14" s="41" t="s">
        <v>65</v>
      </c>
      <c r="C14" s="90">
        <v>0</v>
      </c>
      <c r="D14" s="90">
        <v>0</v>
      </c>
      <c r="E14" s="14">
        <f>+'Cta.Expl.PJca'!C15</f>
        <v>0</v>
      </c>
    </row>
    <row r="15" spans="1:5" ht="19.5" customHeight="1">
      <c r="A15" s="40"/>
      <c r="B15" s="41" t="s">
        <v>69</v>
      </c>
      <c r="C15" s="90">
        <v>0</v>
      </c>
      <c r="D15" s="90">
        <v>0</v>
      </c>
      <c r="E15" s="14">
        <f>+'Cta.Expl.PJca'!C16</f>
        <v>0</v>
      </c>
    </row>
    <row r="16" spans="1:5" ht="19.5" customHeight="1">
      <c r="A16" s="40">
        <v>5</v>
      </c>
      <c r="B16" s="41" t="s">
        <v>85</v>
      </c>
      <c r="C16" s="91">
        <f>+C17+C18</f>
        <v>0</v>
      </c>
      <c r="D16" s="91">
        <f>+D17+D18</f>
        <v>0</v>
      </c>
      <c r="E16" s="12">
        <f>+'Cta.Expl.PJca'!C17</f>
        <v>0</v>
      </c>
    </row>
    <row r="17" spans="1:5" ht="19.5" customHeight="1">
      <c r="A17" s="40"/>
      <c r="B17" s="41" t="s">
        <v>70</v>
      </c>
      <c r="C17" s="90">
        <v>0</v>
      </c>
      <c r="D17" s="90">
        <v>0</v>
      </c>
      <c r="E17" s="14">
        <f>+'Cta.Expl.PJca'!C18</f>
        <v>0</v>
      </c>
    </row>
    <row r="18" spans="1:5" ht="19.5" customHeight="1">
      <c r="A18" s="40"/>
      <c r="B18" s="41" t="s">
        <v>71</v>
      </c>
      <c r="C18" s="90">
        <v>0</v>
      </c>
      <c r="D18" s="90">
        <v>0</v>
      </c>
      <c r="E18" s="14">
        <f>+'Cta.Expl.PJca'!C19</f>
        <v>0</v>
      </c>
    </row>
    <row r="19" spans="1:5" ht="19.5" customHeight="1">
      <c r="A19" s="40">
        <v>6</v>
      </c>
      <c r="B19" s="41" t="s">
        <v>86</v>
      </c>
      <c r="C19" s="91">
        <f>+C20+C21+C22</f>
        <v>0</v>
      </c>
      <c r="D19" s="91">
        <f>+D20+D21+D22</f>
        <v>0</v>
      </c>
      <c r="E19" s="12">
        <f>+'Cta.Expl.PJca'!C20</f>
        <v>0</v>
      </c>
    </row>
    <row r="20" spans="1:5" ht="19.5" customHeight="1">
      <c r="A20" s="40"/>
      <c r="B20" s="41" t="s">
        <v>72</v>
      </c>
      <c r="C20" s="90">
        <v>0</v>
      </c>
      <c r="D20" s="90">
        <v>0</v>
      </c>
      <c r="E20" s="14">
        <f>+'Cta.Expl.PJca'!C21</f>
        <v>0</v>
      </c>
    </row>
    <row r="21" spans="1:5" ht="19.5" customHeight="1">
      <c r="A21" s="40"/>
      <c r="B21" s="41" t="s">
        <v>73</v>
      </c>
      <c r="C21" s="90">
        <v>0</v>
      </c>
      <c r="D21" s="90">
        <v>0</v>
      </c>
      <c r="E21" s="14">
        <f>+'Cta.Expl.PJca'!C22</f>
        <v>0</v>
      </c>
    </row>
    <row r="22" spans="1:5" ht="19.5" customHeight="1">
      <c r="A22" s="40"/>
      <c r="B22" s="41" t="s">
        <v>74</v>
      </c>
      <c r="C22" s="90">
        <v>0</v>
      </c>
      <c r="D22" s="90">
        <v>0</v>
      </c>
      <c r="E22" s="14">
        <f>+'Cta.Expl.PJca'!C23</f>
        <v>0</v>
      </c>
    </row>
    <row r="23" spans="1:5" ht="19.5" customHeight="1">
      <c r="A23" s="40">
        <v>7</v>
      </c>
      <c r="B23" s="41" t="s">
        <v>87</v>
      </c>
      <c r="C23" s="12">
        <f>+C24+C25+C26+C27+C28</f>
        <v>0</v>
      </c>
      <c r="D23" s="12">
        <f>+D24+D25+D26+D27+D28</f>
        <v>0</v>
      </c>
      <c r="E23" s="12">
        <f>+'Cta.Expl.PJca'!C24</f>
        <v>0</v>
      </c>
    </row>
    <row r="24" spans="1:5" ht="19.5" customHeight="1">
      <c r="A24" s="40"/>
      <c r="B24" s="41" t="s">
        <v>75</v>
      </c>
      <c r="C24" s="90">
        <v>0</v>
      </c>
      <c r="D24" s="90">
        <v>0</v>
      </c>
      <c r="E24" s="14">
        <f>+'Cta.Expl.PJca'!C25</f>
        <v>0</v>
      </c>
    </row>
    <row r="25" spans="1:5" ht="19.5" customHeight="1">
      <c r="A25" s="40"/>
      <c r="B25" s="41" t="s">
        <v>76</v>
      </c>
      <c r="C25" s="90">
        <v>0</v>
      </c>
      <c r="D25" s="90">
        <v>0</v>
      </c>
      <c r="E25" s="14">
        <f>+'Cta.Expl.PJca'!C26</f>
        <v>0</v>
      </c>
    </row>
    <row r="26" spans="1:5" ht="19.5" customHeight="1">
      <c r="A26" s="40"/>
      <c r="B26" s="41" t="s">
        <v>77</v>
      </c>
      <c r="C26" s="90">
        <v>0</v>
      </c>
      <c r="D26" s="90">
        <v>0</v>
      </c>
      <c r="E26" s="14">
        <f>+'Cta.Expl.PJca'!C27</f>
        <v>0</v>
      </c>
    </row>
    <row r="27" spans="1:5" ht="19.5" customHeight="1">
      <c r="A27" s="40"/>
      <c r="B27" s="41" t="s">
        <v>78</v>
      </c>
      <c r="C27" s="90">
        <v>0</v>
      </c>
      <c r="D27" s="90">
        <v>0</v>
      </c>
      <c r="E27" s="14">
        <f>+'Cta.Expl.PJca'!C28</f>
        <v>0</v>
      </c>
    </row>
    <row r="28" spans="1:5" ht="19.5" customHeight="1">
      <c r="A28" s="40"/>
      <c r="B28" s="41" t="s">
        <v>79</v>
      </c>
      <c r="C28" s="90">
        <v>0</v>
      </c>
      <c r="D28" s="90">
        <v>0</v>
      </c>
      <c r="E28" s="14">
        <f>+'Cta.Expl.PJca'!C29</f>
        <v>0</v>
      </c>
    </row>
    <row r="29" spans="1:5" ht="19.5" customHeight="1">
      <c r="A29" s="40">
        <v>8</v>
      </c>
      <c r="B29" s="41" t="s">
        <v>40</v>
      </c>
      <c r="C29" s="91">
        <v>0</v>
      </c>
      <c r="D29" s="91">
        <v>0</v>
      </c>
      <c r="E29" s="12">
        <f>+'Cta.Expl.PJca'!C30</f>
        <v>0</v>
      </c>
    </row>
    <row r="30" spans="1:5" ht="19.5" customHeight="1">
      <c r="A30" s="40">
        <v>9</v>
      </c>
      <c r="B30" s="41" t="s">
        <v>80</v>
      </c>
      <c r="C30" s="91">
        <v>0</v>
      </c>
      <c r="D30" s="91">
        <v>0</v>
      </c>
      <c r="E30" s="12">
        <f>+'Cta.Expl.PJca'!C31</f>
        <v>0</v>
      </c>
    </row>
    <row r="31" spans="1:5" ht="19.5" customHeight="1">
      <c r="A31" s="40">
        <v>10</v>
      </c>
      <c r="B31" s="41" t="s">
        <v>81</v>
      </c>
      <c r="C31" s="91">
        <v>0</v>
      </c>
      <c r="D31" s="91">
        <v>0</v>
      </c>
      <c r="E31" s="12">
        <f>+'Cta.Expl.PJca'!C32</f>
        <v>0</v>
      </c>
    </row>
    <row r="32" spans="1:5" ht="19.5" customHeight="1">
      <c r="A32" s="40">
        <v>11</v>
      </c>
      <c r="B32" s="41" t="s">
        <v>82</v>
      </c>
      <c r="C32" s="91">
        <v>0</v>
      </c>
      <c r="D32" s="91">
        <v>0</v>
      </c>
      <c r="E32" s="12">
        <f>+'Cta.Expl.PJca'!C33</f>
        <v>0</v>
      </c>
    </row>
    <row r="33" spans="1:5" ht="19.5" customHeight="1">
      <c r="A33" s="40">
        <v>12</v>
      </c>
      <c r="B33" s="41" t="s">
        <v>41</v>
      </c>
      <c r="C33" s="91">
        <v>0</v>
      </c>
      <c r="D33" s="91">
        <v>0</v>
      </c>
      <c r="E33" s="12">
        <f>+'Cta.Expl.PJca'!C34</f>
        <v>0</v>
      </c>
    </row>
    <row r="34" spans="1:5" ht="19.5" customHeight="1">
      <c r="A34" s="40">
        <v>13</v>
      </c>
      <c r="B34" s="41" t="s">
        <v>42</v>
      </c>
      <c r="C34" s="91">
        <v>0</v>
      </c>
      <c r="D34" s="91">
        <v>0</v>
      </c>
      <c r="E34" s="12">
        <f>+'Cta.Expl.PJca'!C35</f>
        <v>0</v>
      </c>
    </row>
    <row r="35" spans="1:5" ht="19.5" customHeight="1">
      <c r="A35" s="42" t="s">
        <v>88</v>
      </c>
      <c r="B35" s="43" t="s">
        <v>89</v>
      </c>
      <c r="C35" s="13">
        <f>+C6+C9+C10+C11+C16+C19+C23+C29+C30+C31+C32+C33+C34</f>
        <v>0</v>
      </c>
      <c r="D35" s="13">
        <f>+D6+D9+D10+D11+D16+D19+D23+D29+D30+D31+D32+D33+D34</f>
        <v>0</v>
      </c>
      <c r="E35" s="13">
        <f>+'Cta.Expl.PJca'!C36</f>
        <v>0</v>
      </c>
    </row>
    <row r="36" spans="1:5" ht="19.5" customHeight="1">
      <c r="A36" s="44">
        <v>14</v>
      </c>
      <c r="B36" s="41" t="s">
        <v>90</v>
      </c>
      <c r="C36" s="90">
        <v>0</v>
      </c>
      <c r="D36" s="90">
        <v>0</v>
      </c>
      <c r="E36" s="14">
        <f>+'Cta.Expl.PJca'!C37</f>
        <v>0</v>
      </c>
    </row>
    <row r="37" spans="1:5" ht="19.5" customHeight="1">
      <c r="A37" s="44">
        <v>15</v>
      </c>
      <c r="B37" s="41" t="s">
        <v>91</v>
      </c>
      <c r="C37" s="90">
        <v>0</v>
      </c>
      <c r="D37" s="90">
        <v>0</v>
      </c>
      <c r="E37" s="14">
        <f>+'Cta.Expl.PJca'!C38</f>
        <v>0</v>
      </c>
    </row>
    <row r="38" spans="1:5" ht="19.5" customHeight="1">
      <c r="A38" s="44">
        <v>16</v>
      </c>
      <c r="B38" s="41" t="s">
        <v>92</v>
      </c>
      <c r="C38" s="90">
        <v>0</v>
      </c>
      <c r="D38" s="90">
        <v>0</v>
      </c>
      <c r="E38" s="14">
        <f>+'Cta.Expl.PJca'!C39</f>
        <v>0</v>
      </c>
    </row>
    <row r="39" spans="1:5" ht="19.5" customHeight="1">
      <c r="A39" s="44">
        <v>17</v>
      </c>
      <c r="B39" s="45" t="s">
        <v>43</v>
      </c>
      <c r="C39" s="90">
        <v>0</v>
      </c>
      <c r="D39" s="90">
        <v>0</v>
      </c>
      <c r="E39" s="14">
        <f>+'Cta.Expl.PJca'!C40</f>
        <v>0</v>
      </c>
    </row>
    <row r="40" spans="1:5" ht="19.5" customHeight="1">
      <c r="A40" s="44">
        <v>18</v>
      </c>
      <c r="B40" s="45" t="s">
        <v>44</v>
      </c>
      <c r="C40" s="90">
        <v>0</v>
      </c>
      <c r="D40" s="90">
        <v>0</v>
      </c>
      <c r="E40" s="14">
        <f>+'Cta.Expl.PJca'!C41</f>
        <v>0</v>
      </c>
    </row>
    <row r="41" spans="1:5" ht="19.5" customHeight="1">
      <c r="A41" s="42" t="s">
        <v>93</v>
      </c>
      <c r="B41" s="43" t="s">
        <v>94</v>
      </c>
      <c r="C41" s="13">
        <f>+C36+C37+C38+C39+C40</f>
        <v>0</v>
      </c>
      <c r="D41" s="13">
        <f>+D36+D37+D38+D39+D40</f>
        <v>0</v>
      </c>
      <c r="E41" s="13">
        <f>+'Cta.Expl.PJca'!C42</f>
        <v>0</v>
      </c>
    </row>
    <row r="42" spans="1:5" ht="19.5" customHeight="1">
      <c r="A42" s="42" t="s">
        <v>97</v>
      </c>
      <c r="B42" s="43" t="s">
        <v>95</v>
      </c>
      <c r="C42" s="13">
        <f>+C41+C35</f>
        <v>0</v>
      </c>
      <c r="D42" s="13">
        <f>+D41+D35</f>
        <v>0</v>
      </c>
      <c r="E42" s="13">
        <f>+'Cta.Expl.PJca'!C43</f>
        <v>0</v>
      </c>
    </row>
    <row r="43" spans="1:5" ht="19.5" customHeight="1">
      <c r="A43" s="44">
        <v>19</v>
      </c>
      <c r="B43" s="41" t="s">
        <v>96</v>
      </c>
      <c r="C43" s="90">
        <v>0</v>
      </c>
      <c r="D43" s="90">
        <v>0</v>
      </c>
      <c r="E43" s="14">
        <f>+'Cta.Expl.PJca'!C44</f>
        <v>0</v>
      </c>
    </row>
    <row r="44" spans="1:5" ht="19.5" customHeight="1">
      <c r="A44" s="42" t="s">
        <v>98</v>
      </c>
      <c r="B44" s="43" t="s">
        <v>99</v>
      </c>
      <c r="C44" s="13">
        <f>+C42+C43</f>
        <v>0</v>
      </c>
      <c r="D44" s="13">
        <f>+D42+D43</f>
        <v>0</v>
      </c>
      <c r="E44" s="13">
        <f>+'Cta.Expl.PJca'!C45</f>
        <v>0</v>
      </c>
    </row>
    <row r="45" spans="1:5" s="11" customFormat="1" ht="19.5" customHeight="1">
      <c r="A45" s="46" t="s">
        <v>100</v>
      </c>
      <c r="B45" s="121" t="s">
        <v>101</v>
      </c>
      <c r="C45" s="122"/>
      <c r="D45" s="122"/>
      <c r="E45" s="123"/>
    </row>
    <row r="46" spans="1:5" ht="19.5" customHeight="1">
      <c r="A46" s="44">
        <v>20</v>
      </c>
      <c r="B46" s="41" t="s">
        <v>102</v>
      </c>
      <c r="C46" s="14">
        <v>0</v>
      </c>
      <c r="D46" s="14">
        <v>0</v>
      </c>
      <c r="E46" s="14">
        <f>+'Cta.Expl.PJca'!C47</f>
        <v>0</v>
      </c>
    </row>
    <row r="47" spans="1:5" ht="19.5" customHeight="1">
      <c r="A47" s="42" t="s">
        <v>103</v>
      </c>
      <c r="B47" s="43" t="s">
        <v>104</v>
      </c>
      <c r="C47" s="13">
        <f>+C44+C46</f>
        <v>0</v>
      </c>
      <c r="D47" s="13">
        <f>+D44+D46</f>
        <v>0</v>
      </c>
      <c r="E47" s="13">
        <f>+'Cta.Expl.PJca'!C48</f>
        <v>0</v>
      </c>
    </row>
    <row r="48" spans="1:5" s="7" customFormat="1" ht="19.5" customHeight="1">
      <c r="A48" s="47"/>
      <c r="B48" s="48"/>
      <c r="C48" s="49"/>
      <c r="D48" s="48"/>
      <c r="E48" s="48"/>
    </row>
    <row r="49" spans="1:6" ht="19.5" customHeight="1">
      <c r="A49" s="142" t="s">
        <v>159</v>
      </c>
      <c r="B49" s="142"/>
      <c r="C49" s="142"/>
      <c r="D49" s="142"/>
      <c r="E49" s="142"/>
      <c r="F49"/>
    </row>
    <row r="50" spans="1:6" ht="19.5" customHeight="1">
      <c r="A50" s="142" t="s">
        <v>160</v>
      </c>
      <c r="B50" s="142"/>
      <c r="C50" s="142"/>
      <c r="D50" s="142"/>
      <c r="E50" s="142"/>
      <c r="F50"/>
    </row>
    <row r="51" spans="1:6" ht="19.5" customHeight="1">
      <c r="A51" s="142" t="s">
        <v>161</v>
      </c>
      <c r="B51" s="142"/>
      <c r="C51" s="142"/>
      <c r="D51" s="142"/>
      <c r="E51" s="142"/>
      <c r="F51"/>
    </row>
  </sheetData>
  <sheetProtection/>
  <mergeCells count="12">
    <mergeCell ref="D50:E50"/>
    <mergeCell ref="D51:E51"/>
    <mergeCell ref="A50:C50"/>
    <mergeCell ref="A51:C51"/>
    <mergeCell ref="A49:C49"/>
    <mergeCell ref="D49:E49"/>
    <mergeCell ref="B45:E45"/>
    <mergeCell ref="A2:E2"/>
    <mergeCell ref="A3:B3"/>
    <mergeCell ref="A4:B4"/>
    <mergeCell ref="B5:E5"/>
    <mergeCell ref="C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49"/>
  <sheetViews>
    <sheetView showGridLines="0" zoomScalePageLayoutView="0" workbookViewId="0" topLeftCell="A1">
      <selection activeCell="C4" sqref="C4:E4"/>
    </sheetView>
  </sheetViews>
  <sheetFormatPr defaultColWidth="11.421875" defaultRowHeight="12.75"/>
  <cols>
    <col min="1" max="1" width="5.57421875" style="1" customWidth="1"/>
    <col min="2" max="2" width="72.421875" style="1" customWidth="1"/>
    <col min="3" max="4" width="15.7109375" style="1" customWidth="1"/>
    <col min="5" max="16384" width="11.421875" style="1" customWidth="1"/>
  </cols>
  <sheetData>
    <row r="1" spans="1:5" s="2" customFormat="1" ht="19.5" customHeight="1">
      <c r="A1" s="38" t="s">
        <v>51</v>
      </c>
      <c r="B1" s="38" t="s">
        <v>164</v>
      </c>
      <c r="C1" s="38"/>
      <c r="D1" s="38"/>
      <c r="E1" s="56"/>
    </row>
    <row r="2" spans="1:5" ht="27" customHeight="1">
      <c r="A2" s="138" t="s">
        <v>137</v>
      </c>
      <c r="B2" s="139"/>
      <c r="C2" s="139"/>
      <c r="D2" s="139"/>
      <c r="E2" s="140"/>
    </row>
    <row r="3" spans="1:5" ht="19.5" customHeight="1">
      <c r="A3" s="146" t="str">
        <f>+'Plan Financiero'!C14</f>
        <v>Nombre de la Empresa</v>
      </c>
      <c r="B3" s="147"/>
      <c r="C3" s="143" t="str">
        <f>+'Plan Financiero'!F14</f>
        <v>CIF/NIF</v>
      </c>
      <c r="D3" s="144"/>
      <c r="E3" s="145"/>
    </row>
    <row r="4" spans="1:5" ht="23.25" customHeight="1">
      <c r="A4" s="127" t="s">
        <v>108</v>
      </c>
      <c r="B4" s="127"/>
      <c r="C4" s="98" t="s">
        <v>56</v>
      </c>
      <c r="D4" s="98" t="s">
        <v>57</v>
      </c>
      <c r="E4" s="98" t="s">
        <v>58</v>
      </c>
    </row>
    <row r="5" spans="1:5" ht="23.25" customHeight="1">
      <c r="A5" s="40">
        <v>1</v>
      </c>
      <c r="B5" s="41" t="s">
        <v>109</v>
      </c>
      <c r="C5" s="91">
        <v>0</v>
      </c>
      <c r="D5" s="91">
        <v>0</v>
      </c>
      <c r="E5" s="12">
        <f>+'Cta.Expl.PFisica'!C6</f>
        <v>0</v>
      </c>
    </row>
    <row r="6" spans="1:5" ht="19.5" customHeight="1">
      <c r="A6" s="40">
        <v>2</v>
      </c>
      <c r="B6" s="41" t="s">
        <v>90</v>
      </c>
      <c r="C6" s="91">
        <v>0</v>
      </c>
      <c r="D6" s="91">
        <v>0</v>
      </c>
      <c r="E6" s="12">
        <f>+'Cta.Expl.PFisica'!C7</f>
        <v>0</v>
      </c>
    </row>
    <row r="7" spans="1:5" ht="19.5" customHeight="1">
      <c r="A7" s="40">
        <v>3</v>
      </c>
      <c r="B7" s="41" t="s">
        <v>110</v>
      </c>
      <c r="C7" s="91">
        <v>0</v>
      </c>
      <c r="D7" s="91">
        <v>0</v>
      </c>
      <c r="E7" s="12">
        <f>+'Cta.Expl.PFisica'!C8</f>
        <v>0</v>
      </c>
    </row>
    <row r="8" spans="1:5" ht="19.5" customHeight="1">
      <c r="A8" s="40">
        <v>4</v>
      </c>
      <c r="B8" s="41" t="s">
        <v>111</v>
      </c>
      <c r="C8" s="91">
        <v>0</v>
      </c>
      <c r="D8" s="91">
        <v>0</v>
      </c>
      <c r="E8" s="12">
        <f>+'Cta.Expl.PFisica'!C9</f>
        <v>0</v>
      </c>
    </row>
    <row r="9" spans="1:5" ht="19.5" customHeight="1">
      <c r="A9" s="40">
        <v>5</v>
      </c>
      <c r="B9" s="41" t="s">
        <v>112</v>
      </c>
      <c r="C9" s="91">
        <v>0</v>
      </c>
      <c r="D9" s="91">
        <v>0</v>
      </c>
      <c r="E9" s="12">
        <f>+'Cta.Expl.PFisica'!C10</f>
        <v>0</v>
      </c>
    </row>
    <row r="10" spans="1:5" ht="19.5" customHeight="1">
      <c r="A10" s="40">
        <v>6</v>
      </c>
      <c r="B10" s="41" t="s">
        <v>113</v>
      </c>
      <c r="C10" s="91">
        <v>0</v>
      </c>
      <c r="D10" s="91">
        <v>0</v>
      </c>
      <c r="E10" s="12">
        <f>+'Cta.Expl.PFisica'!C11</f>
        <v>0</v>
      </c>
    </row>
    <row r="11" spans="1:5" ht="19.5" customHeight="1">
      <c r="A11" s="40">
        <v>7</v>
      </c>
      <c r="B11" s="41" t="s">
        <v>114</v>
      </c>
      <c r="C11" s="91">
        <v>0</v>
      </c>
      <c r="D11" s="91">
        <v>0</v>
      </c>
      <c r="E11" s="12">
        <f>+'Cta.Expl.PFisica'!C12</f>
        <v>0</v>
      </c>
    </row>
    <row r="12" spans="1:5" ht="19.5" customHeight="1">
      <c r="A12" s="50" t="s">
        <v>61</v>
      </c>
      <c r="B12" s="51" t="s">
        <v>115</v>
      </c>
      <c r="C12" s="15">
        <f>+C5+C6+C7+C8+C9+C10+C11</f>
        <v>0</v>
      </c>
      <c r="D12" s="15">
        <f>+D5+D6+D7+D8+D9+D10+D11</f>
        <v>0</v>
      </c>
      <c r="E12" s="15">
        <f>+'Cta.Expl.PFisica'!C13</f>
        <v>0</v>
      </c>
    </row>
    <row r="13" spans="1:5" ht="19.5" customHeight="1">
      <c r="A13" s="40">
        <v>8</v>
      </c>
      <c r="B13" s="52" t="s">
        <v>126</v>
      </c>
      <c r="C13" s="91">
        <v>0</v>
      </c>
      <c r="D13" s="91">
        <v>0</v>
      </c>
      <c r="E13" s="12">
        <f>+'Cta.Expl.PFisica'!C14</f>
        <v>0</v>
      </c>
    </row>
    <row r="14" spans="1:5" ht="19.5" customHeight="1">
      <c r="A14" s="40">
        <v>9</v>
      </c>
      <c r="B14" s="41" t="s">
        <v>116</v>
      </c>
      <c r="C14" s="91">
        <v>0</v>
      </c>
      <c r="D14" s="91">
        <v>0</v>
      </c>
      <c r="E14" s="12">
        <f>+'Cta.Expl.PFisica'!C15</f>
        <v>0</v>
      </c>
    </row>
    <row r="15" spans="1:5" ht="19.5" customHeight="1">
      <c r="A15" s="40">
        <v>10</v>
      </c>
      <c r="B15" s="41" t="s">
        <v>117</v>
      </c>
      <c r="C15" s="91">
        <v>0</v>
      </c>
      <c r="D15" s="91">
        <v>0</v>
      </c>
      <c r="E15" s="12">
        <f>+'Cta.Expl.PFisica'!C16</f>
        <v>0</v>
      </c>
    </row>
    <row r="16" spans="1:5" ht="19.5" customHeight="1">
      <c r="A16" s="40">
        <v>11</v>
      </c>
      <c r="B16" s="41" t="s">
        <v>118</v>
      </c>
      <c r="C16" s="91">
        <v>0</v>
      </c>
      <c r="D16" s="91">
        <v>0</v>
      </c>
      <c r="E16" s="12">
        <f>+'Cta.Expl.PFisica'!C17</f>
        <v>0</v>
      </c>
    </row>
    <row r="17" spans="1:5" ht="19.5" customHeight="1">
      <c r="A17" s="40">
        <v>12</v>
      </c>
      <c r="B17" s="41" t="s">
        <v>119</v>
      </c>
      <c r="C17" s="91">
        <v>0</v>
      </c>
      <c r="D17" s="91">
        <v>0</v>
      </c>
      <c r="E17" s="12">
        <f>+'Cta.Expl.PFisica'!C18</f>
        <v>0</v>
      </c>
    </row>
    <row r="18" spans="1:5" ht="19.5" customHeight="1">
      <c r="A18" s="40">
        <v>13</v>
      </c>
      <c r="B18" s="41" t="s">
        <v>127</v>
      </c>
      <c r="C18" s="91">
        <v>0</v>
      </c>
      <c r="D18" s="91">
        <v>0</v>
      </c>
      <c r="E18" s="12">
        <f>+'Cta.Expl.PFisica'!C19</f>
        <v>0</v>
      </c>
    </row>
    <row r="19" spans="1:5" ht="19.5" customHeight="1">
      <c r="A19" s="40">
        <v>14</v>
      </c>
      <c r="B19" s="41" t="s">
        <v>120</v>
      </c>
      <c r="C19" s="91">
        <v>0</v>
      </c>
      <c r="D19" s="91">
        <v>0</v>
      </c>
      <c r="E19" s="12">
        <f>+'Cta.Expl.PFisica'!C20</f>
        <v>0</v>
      </c>
    </row>
    <row r="20" spans="1:5" ht="19.5" customHeight="1">
      <c r="A20" s="40">
        <v>15</v>
      </c>
      <c r="B20" s="41" t="s">
        <v>121</v>
      </c>
      <c r="C20" s="91">
        <v>0</v>
      </c>
      <c r="D20" s="91">
        <v>0</v>
      </c>
      <c r="E20" s="12">
        <f>+'Cta.Expl.PFisica'!C21</f>
        <v>0</v>
      </c>
    </row>
    <row r="21" spans="1:5" ht="19.5" customHeight="1">
      <c r="A21" s="40">
        <v>16</v>
      </c>
      <c r="B21" s="41" t="s">
        <v>122</v>
      </c>
      <c r="C21" s="91">
        <v>0</v>
      </c>
      <c r="D21" s="91">
        <v>0</v>
      </c>
      <c r="E21" s="12">
        <f>+'Cta.Expl.PFisica'!C22</f>
        <v>0</v>
      </c>
    </row>
    <row r="22" spans="1:5" ht="19.5" customHeight="1">
      <c r="A22" s="40">
        <v>17</v>
      </c>
      <c r="B22" s="41" t="s">
        <v>128</v>
      </c>
      <c r="C22" s="91">
        <v>0</v>
      </c>
      <c r="D22" s="91">
        <v>0</v>
      </c>
      <c r="E22" s="12">
        <f>+'Cta.Expl.PFisica'!C23</f>
        <v>0</v>
      </c>
    </row>
    <row r="23" spans="1:5" ht="19.5" customHeight="1">
      <c r="A23" s="40">
        <v>18</v>
      </c>
      <c r="B23" s="41" t="s">
        <v>123</v>
      </c>
      <c r="C23" s="91">
        <v>0</v>
      </c>
      <c r="D23" s="91">
        <v>0</v>
      </c>
      <c r="E23" s="12">
        <f>+'Cta.Expl.PFisica'!C24</f>
        <v>0</v>
      </c>
    </row>
    <row r="24" spans="1:5" ht="19.5" customHeight="1">
      <c r="A24" s="40">
        <v>19</v>
      </c>
      <c r="B24" s="41" t="s">
        <v>129</v>
      </c>
      <c r="C24" s="91">
        <v>0</v>
      </c>
      <c r="D24" s="91">
        <v>0</v>
      </c>
      <c r="E24" s="12">
        <f>+'Cta.Expl.PFisica'!C25</f>
        <v>0</v>
      </c>
    </row>
    <row r="25" spans="1:5" ht="19.5" customHeight="1">
      <c r="A25" s="40">
        <v>20</v>
      </c>
      <c r="B25" s="41" t="s">
        <v>91</v>
      </c>
      <c r="C25" s="91">
        <v>0</v>
      </c>
      <c r="D25" s="91">
        <v>0</v>
      </c>
      <c r="E25" s="12">
        <f>+'Cta.Expl.PFisica'!C26</f>
        <v>0</v>
      </c>
    </row>
    <row r="26" spans="1:5" ht="19.5" customHeight="1">
      <c r="A26" s="40">
        <v>21</v>
      </c>
      <c r="B26" s="41" t="s">
        <v>130</v>
      </c>
      <c r="C26" s="91">
        <v>0</v>
      </c>
      <c r="D26" s="91">
        <v>0</v>
      </c>
      <c r="E26" s="12">
        <f>+'Cta.Expl.PFisica'!C27</f>
        <v>0</v>
      </c>
    </row>
    <row r="27" spans="1:5" ht="19.5" customHeight="1">
      <c r="A27" s="40">
        <v>22</v>
      </c>
      <c r="B27" s="41" t="s">
        <v>132</v>
      </c>
      <c r="C27" s="91">
        <v>0</v>
      </c>
      <c r="D27" s="91">
        <v>0</v>
      </c>
      <c r="E27" s="12">
        <f>+'Cta.Expl.PFisica'!C28</f>
        <v>0</v>
      </c>
    </row>
    <row r="28" spans="1:5" ht="19.5" customHeight="1">
      <c r="A28" s="40">
        <v>23</v>
      </c>
      <c r="B28" s="41" t="s">
        <v>133</v>
      </c>
      <c r="C28" s="91">
        <v>0</v>
      </c>
      <c r="D28" s="91">
        <v>0</v>
      </c>
      <c r="E28" s="12">
        <f>+'Cta.Expl.PFisica'!C29</f>
        <v>0</v>
      </c>
    </row>
    <row r="29" spans="1:5" ht="19.5" customHeight="1">
      <c r="A29" s="40">
        <v>24</v>
      </c>
      <c r="B29" s="41" t="s">
        <v>134</v>
      </c>
      <c r="C29" s="91">
        <v>0</v>
      </c>
      <c r="D29" s="91">
        <v>0</v>
      </c>
      <c r="E29" s="12">
        <f>+'Cta.Expl.PFisica'!C30</f>
        <v>0</v>
      </c>
    </row>
    <row r="30" spans="1:5" ht="19.5" customHeight="1">
      <c r="A30" s="40">
        <v>25</v>
      </c>
      <c r="B30" s="41" t="s">
        <v>135</v>
      </c>
      <c r="C30" s="91">
        <v>0</v>
      </c>
      <c r="D30" s="91">
        <v>0</v>
      </c>
      <c r="E30" s="12">
        <f>+'Cta.Expl.PFisica'!C31</f>
        <v>0</v>
      </c>
    </row>
    <row r="31" spans="1:5" ht="19.5" customHeight="1">
      <c r="A31" s="40">
        <v>26</v>
      </c>
      <c r="B31" s="41" t="s">
        <v>131</v>
      </c>
      <c r="C31" s="91">
        <v>0</v>
      </c>
      <c r="D31" s="91">
        <v>0</v>
      </c>
      <c r="E31" s="12">
        <f>+'Cta.Expl.PFisica'!C32</f>
        <v>0</v>
      </c>
    </row>
    <row r="32" spans="1:5" ht="49.5" customHeight="1">
      <c r="A32" s="53" t="s">
        <v>100</v>
      </c>
      <c r="B32" s="54" t="s">
        <v>136</v>
      </c>
      <c r="C32" s="16">
        <f>SUM(C13:C31)</f>
        <v>0</v>
      </c>
      <c r="D32" s="16">
        <f>SUM(D13:D31)</f>
        <v>0</v>
      </c>
      <c r="E32" s="16">
        <f>+'Cta.Expl.PFisica'!C33</f>
        <v>0</v>
      </c>
    </row>
    <row r="33" spans="1:5" ht="19.5" customHeight="1">
      <c r="A33" s="57"/>
      <c r="B33" s="51" t="s">
        <v>124</v>
      </c>
      <c r="C33" s="15">
        <f>+C12-C32</f>
        <v>0</v>
      </c>
      <c r="D33" s="15">
        <f>+D12-D32</f>
        <v>0</v>
      </c>
      <c r="E33" s="15">
        <f>+'Cta.Expl.PFisica'!C34</f>
        <v>0</v>
      </c>
    </row>
    <row r="34" spans="1:5" ht="19.5" customHeight="1">
      <c r="A34" s="55"/>
      <c r="B34" s="55"/>
      <c r="C34" s="55"/>
      <c r="D34" s="55"/>
      <c r="E34" s="58"/>
    </row>
    <row r="35" spans="1:6" ht="19.5" customHeight="1">
      <c r="A35" s="142" t="s">
        <v>159</v>
      </c>
      <c r="B35" s="142"/>
      <c r="C35" s="142"/>
      <c r="D35" s="142"/>
      <c r="E35" s="142"/>
      <c r="F35"/>
    </row>
    <row r="36" spans="1:6" ht="19.5" customHeight="1">
      <c r="A36" s="142" t="s">
        <v>160</v>
      </c>
      <c r="B36" s="142"/>
      <c r="C36" s="142"/>
      <c r="D36" s="142"/>
      <c r="E36" s="142"/>
      <c r="F36"/>
    </row>
    <row r="37" spans="1:6" ht="19.5" customHeight="1">
      <c r="A37" s="142" t="s">
        <v>161</v>
      </c>
      <c r="B37" s="142"/>
      <c r="C37" s="142"/>
      <c r="D37" s="142"/>
      <c r="E37" s="142"/>
      <c r="F37"/>
    </row>
    <row r="38" spans="1:4" s="7" customFormat="1" ht="19.5" customHeight="1">
      <c r="A38" s="5"/>
      <c r="B38" s="5"/>
      <c r="C38" s="5"/>
      <c r="D38" s="5"/>
    </row>
    <row r="39" spans="1:4" s="7" customFormat="1" ht="19.5" customHeight="1">
      <c r="A39" s="5"/>
      <c r="B39" s="5"/>
      <c r="C39" s="5"/>
      <c r="D39" s="5"/>
    </row>
    <row r="40" spans="1:4" s="7" customFormat="1" ht="19.5" customHeight="1">
      <c r="A40" s="5"/>
      <c r="B40" s="5"/>
      <c r="C40" s="5"/>
      <c r="D40" s="5"/>
    </row>
    <row r="41" spans="1:4" s="7" customFormat="1" ht="19.5" customHeight="1">
      <c r="A41" s="5"/>
      <c r="B41" s="5"/>
      <c r="C41" s="5"/>
      <c r="D41" s="5"/>
    </row>
    <row r="42" spans="1:4" s="7" customFormat="1" ht="19.5" customHeight="1">
      <c r="A42" s="5"/>
      <c r="B42" s="5"/>
      <c r="C42" s="5"/>
      <c r="D42" s="5"/>
    </row>
    <row r="43" spans="1:4" ht="19.5" customHeight="1">
      <c r="A43"/>
      <c r="B43"/>
      <c r="C43"/>
      <c r="D43"/>
    </row>
    <row r="44" spans="1:4" ht="19.5" customHeight="1">
      <c r="A44"/>
      <c r="B44"/>
      <c r="C44"/>
      <c r="D44"/>
    </row>
    <row r="45" spans="1:4" ht="19.5" customHeight="1">
      <c r="A45"/>
      <c r="B45"/>
      <c r="C45"/>
      <c r="D45"/>
    </row>
    <row r="46" spans="1:4" ht="19.5" customHeight="1">
      <c r="A46"/>
      <c r="B46"/>
      <c r="C46"/>
      <c r="D46"/>
    </row>
    <row r="47" spans="1:4" ht="19.5" customHeight="1">
      <c r="A47"/>
      <c r="B47"/>
      <c r="C47"/>
      <c r="D47"/>
    </row>
    <row r="48" spans="1:4" ht="19.5" customHeight="1">
      <c r="A48"/>
      <c r="B48"/>
      <c r="C48"/>
      <c r="D48"/>
    </row>
    <row r="49" spans="1:3" s="7" customFormat="1" ht="19.5" customHeight="1">
      <c r="A49" s="6"/>
      <c r="C49" s="8"/>
    </row>
    <row r="50" s="7" customFormat="1" ht="19.5" customHeight="1"/>
    <row r="51" s="7" customFormat="1" ht="19.5" customHeight="1"/>
    <row r="52" s="7" customFormat="1" ht="19.5" customHeight="1"/>
  </sheetData>
  <sheetProtection/>
  <mergeCells count="10">
    <mergeCell ref="A36:C36"/>
    <mergeCell ref="D36:E36"/>
    <mergeCell ref="A37:C37"/>
    <mergeCell ref="D37:E37"/>
    <mergeCell ref="C3:E3"/>
    <mergeCell ref="A2:E2"/>
    <mergeCell ref="A3:B3"/>
    <mergeCell ref="A4:B4"/>
    <mergeCell ref="A35:C35"/>
    <mergeCell ref="D35:E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F1" sqref="F1"/>
    </sheetView>
  </sheetViews>
  <sheetFormatPr defaultColWidth="10.8515625" defaultRowHeight="19.5" customHeight="1"/>
  <cols>
    <col min="1" max="1" width="47.00390625" style="58" bestFit="1" customWidth="1"/>
    <col min="2" max="2" width="11.00390625" style="58" hidden="1" customWidth="1"/>
    <col min="3" max="3" width="14.28125" style="58" customWidth="1"/>
    <col min="4" max="12" width="11.57421875" style="58" bestFit="1" customWidth="1"/>
    <col min="13" max="16384" width="10.8515625" style="58" customWidth="1"/>
  </cols>
  <sheetData>
    <row r="1" spans="1:4" s="56" customFormat="1" ht="35.25" customHeight="1">
      <c r="A1" s="59" t="s">
        <v>143</v>
      </c>
      <c r="B1" s="20"/>
      <c r="C1" s="20" t="s">
        <v>144</v>
      </c>
      <c r="D1" s="60"/>
    </row>
    <row r="2" spans="1:12" ht="19.5" customHeight="1">
      <c r="A2" s="136" t="s">
        <v>22</v>
      </c>
      <c r="B2" s="163"/>
      <c r="C2" s="163"/>
      <c r="D2" s="163"/>
      <c r="E2" s="163"/>
      <c r="F2" s="163"/>
      <c r="G2" s="163"/>
      <c r="H2" s="163"/>
      <c r="I2" s="163"/>
      <c r="J2" s="163"/>
      <c r="K2" s="163"/>
      <c r="L2" s="137"/>
    </row>
    <row r="3" spans="1:12" ht="19.5" customHeight="1">
      <c r="A3" s="61" t="str">
        <f>+'Plan Financiero'!C14</f>
        <v>Nombre de la Empresa</v>
      </c>
      <c r="B3" s="62"/>
      <c r="C3" s="63" t="str">
        <f>+'Plan Financiero'!F14</f>
        <v>CIF/NIF</v>
      </c>
      <c r="D3" s="157" t="s">
        <v>32</v>
      </c>
      <c r="E3" s="158"/>
      <c r="F3" s="158"/>
      <c r="G3" s="158"/>
      <c r="H3" s="158"/>
      <c r="I3" s="158"/>
      <c r="J3" s="158"/>
      <c r="K3" s="158"/>
      <c r="L3" s="159"/>
    </row>
    <row r="4" spans="1:12" ht="19.5" customHeight="1">
      <c r="A4" s="64" t="s">
        <v>14</v>
      </c>
      <c r="B4" s="64"/>
      <c r="C4" s="61">
        <f>-'Plan Financiero'!F15</f>
        <v>0</v>
      </c>
      <c r="D4" s="160"/>
      <c r="E4" s="161"/>
      <c r="F4" s="161"/>
      <c r="G4" s="161"/>
      <c r="H4" s="161"/>
      <c r="I4" s="161"/>
      <c r="J4" s="161"/>
      <c r="K4" s="161"/>
      <c r="L4" s="162"/>
    </row>
    <row r="5" spans="1:12" ht="19.5" customHeight="1">
      <c r="A5" s="14" t="s">
        <v>9</v>
      </c>
      <c r="B5" s="14"/>
      <c r="C5" s="65" t="s">
        <v>15</v>
      </c>
      <c r="D5" s="65" t="s">
        <v>0</v>
      </c>
      <c r="E5" s="65" t="s">
        <v>1</v>
      </c>
      <c r="F5" s="65" t="s">
        <v>2</v>
      </c>
      <c r="G5" s="65" t="s">
        <v>3</v>
      </c>
      <c r="H5" s="65" t="s">
        <v>4</v>
      </c>
      <c r="I5" s="65" t="s">
        <v>5</v>
      </c>
      <c r="J5" s="65" t="s">
        <v>6</v>
      </c>
      <c r="K5" s="65" t="s">
        <v>7</v>
      </c>
      <c r="L5" s="65" t="s">
        <v>8</v>
      </c>
    </row>
    <row r="6" spans="1:12" ht="19.5" customHeight="1">
      <c r="A6" s="66" t="s">
        <v>10</v>
      </c>
      <c r="B6" s="66">
        <f>+C4</f>
        <v>0</v>
      </c>
      <c r="C6" s="90">
        <v>0</v>
      </c>
      <c r="D6" s="90">
        <v>0</v>
      </c>
      <c r="E6" s="90">
        <v>0</v>
      </c>
      <c r="F6" s="90">
        <v>0</v>
      </c>
      <c r="G6" s="90">
        <v>0</v>
      </c>
      <c r="H6" s="90">
        <v>0</v>
      </c>
      <c r="I6" s="90">
        <v>0</v>
      </c>
      <c r="J6" s="90">
        <v>0</v>
      </c>
      <c r="K6" s="90">
        <v>0</v>
      </c>
      <c r="L6" s="90">
        <v>0</v>
      </c>
    </row>
    <row r="7" spans="1:12" ht="19.5" customHeight="1">
      <c r="A7" s="14" t="s">
        <v>16</v>
      </c>
      <c r="B7" s="14"/>
      <c r="C7" s="67">
        <v>0.04</v>
      </c>
      <c r="D7" s="62"/>
      <c r="E7" s="62"/>
      <c r="F7" s="62"/>
      <c r="G7" s="62"/>
      <c r="H7" s="62"/>
      <c r="I7" s="62"/>
      <c r="J7" s="62"/>
      <c r="K7" s="62"/>
      <c r="L7" s="62"/>
    </row>
    <row r="8" spans="1:12" ht="19.5" customHeight="1">
      <c r="A8" s="66" t="s">
        <v>11</v>
      </c>
      <c r="B8" s="66"/>
      <c r="C8" s="63">
        <f>+C4+NPV(C7,C6:L6)</f>
        <v>0</v>
      </c>
      <c r="D8" s="68"/>
      <c r="E8" s="69"/>
      <c r="F8" s="70"/>
      <c r="G8" s="70"/>
      <c r="H8" s="70"/>
      <c r="I8" s="70"/>
      <c r="J8" s="70"/>
      <c r="K8" s="62"/>
      <c r="L8" s="62"/>
    </row>
    <row r="9" spans="1:12" ht="19.5" customHeight="1">
      <c r="A9" s="66" t="s">
        <v>12</v>
      </c>
      <c r="B9" s="66"/>
      <c r="C9" s="67" t="e">
        <f>IRR(B6:L6,0)</f>
        <v>#NUM!</v>
      </c>
      <c r="D9" s="70"/>
      <c r="E9" s="70"/>
      <c r="F9" s="70"/>
      <c r="G9" s="70"/>
      <c r="H9" s="70"/>
      <c r="I9" s="70"/>
      <c r="J9" s="70"/>
      <c r="K9" s="62"/>
      <c r="L9" s="62"/>
    </row>
    <row r="10" spans="1:12" ht="19.5" customHeight="1">
      <c r="A10" s="66" t="s">
        <v>20</v>
      </c>
      <c r="B10" s="66"/>
      <c r="C10" s="14">
        <f>+C4+C6</f>
        <v>0</v>
      </c>
      <c r="D10" s="66">
        <f aca="true" t="shared" si="0" ref="D10:L10">+C10+D6</f>
        <v>0</v>
      </c>
      <c r="E10" s="66">
        <f t="shared" si="0"/>
        <v>0</v>
      </c>
      <c r="F10" s="66">
        <f t="shared" si="0"/>
        <v>0</v>
      </c>
      <c r="G10" s="66">
        <f t="shared" si="0"/>
        <v>0</v>
      </c>
      <c r="H10" s="66">
        <f t="shared" si="0"/>
        <v>0</v>
      </c>
      <c r="I10" s="66">
        <f t="shared" si="0"/>
        <v>0</v>
      </c>
      <c r="J10" s="66">
        <f t="shared" si="0"/>
        <v>0</v>
      </c>
      <c r="K10" s="66">
        <f t="shared" si="0"/>
        <v>0</v>
      </c>
      <c r="L10" s="66">
        <f t="shared" si="0"/>
        <v>0</v>
      </c>
    </row>
    <row r="11" spans="1:12" ht="19.5" customHeight="1">
      <c r="A11" s="66" t="s">
        <v>19</v>
      </c>
      <c r="B11" s="71"/>
      <c r="C11" s="148" t="s">
        <v>21</v>
      </c>
      <c r="D11" s="149"/>
      <c r="E11" s="149"/>
      <c r="F11" s="149"/>
      <c r="G11" s="149"/>
      <c r="H11" s="149"/>
      <c r="I11" s="149"/>
      <c r="J11" s="150"/>
      <c r="K11" s="62"/>
      <c r="L11" s="62"/>
    </row>
    <row r="12" spans="1:12" s="56" customFormat="1" ht="19.5" customHeight="1">
      <c r="A12" s="72" t="s">
        <v>172</v>
      </c>
      <c r="B12" s="72"/>
      <c r="C12" s="73">
        <f>+(C6)/(1+$C$7)^1</f>
        <v>0</v>
      </c>
      <c r="D12" s="72">
        <f>+(D6)/(1+$C$7)^2</f>
        <v>0</v>
      </c>
      <c r="E12" s="72">
        <f>+(E6)/(1+$C$7)^3</f>
        <v>0</v>
      </c>
      <c r="F12" s="72">
        <f>+(F6)/(1+$C$7)^4</f>
        <v>0</v>
      </c>
      <c r="G12" s="72">
        <f>+(G6)/(1+$C$7)^5</f>
        <v>0</v>
      </c>
      <c r="H12" s="72">
        <f>+(H6)/(1+$C$7)^6</f>
        <v>0</v>
      </c>
      <c r="I12" s="72">
        <f>+(I6)/(1+$C$7)^7</f>
        <v>0</v>
      </c>
      <c r="J12" s="72">
        <f>+(J6)/(1+$C$7)^8</f>
        <v>0</v>
      </c>
      <c r="K12" s="72">
        <f>+(K6)/(1+$C$7)^9</f>
        <v>0</v>
      </c>
      <c r="L12" s="72">
        <f>+(L6)/(1+$C$7)^10</f>
        <v>0</v>
      </c>
    </row>
    <row r="13" spans="1:12" s="56" customFormat="1" ht="19.5" customHeight="1">
      <c r="A13" s="72" t="s">
        <v>173</v>
      </c>
      <c r="B13" s="72"/>
      <c r="C13" s="73">
        <f>+C4+C12</f>
        <v>0</v>
      </c>
      <c r="D13" s="72">
        <f>+C13+D12</f>
        <v>0</v>
      </c>
      <c r="E13" s="72">
        <f aca="true" t="shared" si="1" ref="E13:L13">+D13+E12</f>
        <v>0</v>
      </c>
      <c r="F13" s="72">
        <f t="shared" si="1"/>
        <v>0</v>
      </c>
      <c r="G13" s="72">
        <f t="shared" si="1"/>
        <v>0</v>
      </c>
      <c r="H13" s="72">
        <f>+G13+H12</f>
        <v>0</v>
      </c>
      <c r="I13" s="72">
        <f t="shared" si="1"/>
        <v>0</v>
      </c>
      <c r="J13" s="72">
        <f t="shared" si="1"/>
        <v>0</v>
      </c>
      <c r="K13" s="72">
        <f t="shared" si="1"/>
        <v>0</v>
      </c>
      <c r="L13" s="72">
        <f t="shared" si="1"/>
        <v>0</v>
      </c>
    </row>
    <row r="14" spans="1:12" s="56" customFormat="1" ht="19.5" customHeight="1">
      <c r="A14" s="72" t="s">
        <v>174</v>
      </c>
      <c r="B14" s="74"/>
      <c r="C14" s="148" t="s">
        <v>21</v>
      </c>
      <c r="D14" s="149"/>
      <c r="E14" s="149"/>
      <c r="F14" s="149"/>
      <c r="G14" s="149"/>
      <c r="H14" s="149"/>
      <c r="I14" s="149"/>
      <c r="J14" s="150"/>
      <c r="K14" s="62"/>
      <c r="L14" s="62"/>
    </row>
    <row r="15" spans="1:12" ht="19.5" customHeight="1">
      <c r="A15" s="75"/>
      <c r="B15" s="75"/>
      <c r="C15" s="76"/>
      <c r="D15" s="76"/>
      <c r="E15" s="76"/>
      <c r="F15" s="70"/>
      <c r="G15" s="70"/>
      <c r="H15" s="70"/>
      <c r="I15" s="70"/>
      <c r="J15" s="70"/>
      <c r="K15" s="62"/>
      <c r="L15" s="62"/>
    </row>
    <row r="16" spans="1:12" ht="19.5" customHeight="1">
      <c r="A16" s="154" t="s">
        <v>23</v>
      </c>
      <c r="B16" s="155"/>
      <c r="C16" s="155"/>
      <c r="D16" s="155"/>
      <c r="E16" s="155"/>
      <c r="F16" s="155"/>
      <c r="G16" s="155"/>
      <c r="H16" s="155"/>
      <c r="I16" s="155"/>
      <c r="J16" s="155"/>
      <c r="K16" s="155"/>
      <c r="L16" s="156"/>
    </row>
    <row r="17" spans="1:12" ht="19.5" customHeight="1">
      <c r="A17" s="61" t="str">
        <f>+A3</f>
        <v>Nombre de la Empresa</v>
      </c>
      <c r="B17" s="70"/>
      <c r="C17" s="63" t="str">
        <f>+C3</f>
        <v>CIF/NIF</v>
      </c>
      <c r="D17" s="157" t="s">
        <v>33</v>
      </c>
      <c r="E17" s="158"/>
      <c r="F17" s="158"/>
      <c r="G17" s="158"/>
      <c r="H17" s="158"/>
      <c r="I17" s="158"/>
      <c r="J17" s="158"/>
      <c r="K17" s="158"/>
      <c r="L17" s="159"/>
    </row>
    <row r="18" spans="1:12" ht="19.5" customHeight="1">
      <c r="A18" s="64" t="s">
        <v>14</v>
      </c>
      <c r="B18" s="64"/>
      <c r="C18" s="61">
        <f>+C4</f>
        <v>0</v>
      </c>
      <c r="D18" s="160"/>
      <c r="E18" s="161"/>
      <c r="F18" s="161"/>
      <c r="G18" s="161"/>
      <c r="H18" s="161"/>
      <c r="I18" s="161"/>
      <c r="J18" s="161"/>
      <c r="K18" s="161"/>
      <c r="L18" s="162"/>
    </row>
    <row r="19" spans="1:12" ht="19.5" customHeight="1">
      <c r="A19" s="14" t="s">
        <v>9</v>
      </c>
      <c r="B19" s="14"/>
      <c r="C19" s="65" t="s">
        <v>15</v>
      </c>
      <c r="D19" s="65" t="s">
        <v>0</v>
      </c>
      <c r="E19" s="65" t="s">
        <v>1</v>
      </c>
      <c r="F19" s="65" t="s">
        <v>2</v>
      </c>
      <c r="G19" s="65" t="s">
        <v>3</v>
      </c>
      <c r="H19" s="65" t="s">
        <v>4</v>
      </c>
      <c r="I19" s="65" t="s">
        <v>5</v>
      </c>
      <c r="J19" s="65" t="s">
        <v>6</v>
      </c>
      <c r="K19" s="65" t="s">
        <v>7</v>
      </c>
      <c r="L19" s="65" t="s">
        <v>8</v>
      </c>
    </row>
    <row r="20" spans="1:12" ht="19.5" customHeight="1">
      <c r="A20" s="66" t="s">
        <v>34</v>
      </c>
      <c r="B20" s="66">
        <f>+C18</f>
        <v>0</v>
      </c>
      <c r="C20" s="92">
        <v>0</v>
      </c>
      <c r="D20" s="92">
        <v>0</v>
      </c>
      <c r="E20" s="92">
        <v>0</v>
      </c>
      <c r="F20" s="92">
        <v>0</v>
      </c>
      <c r="G20" s="92">
        <v>0</v>
      </c>
      <c r="H20" s="92">
        <v>0</v>
      </c>
      <c r="I20" s="92">
        <v>0</v>
      </c>
      <c r="J20" s="92">
        <v>0</v>
      </c>
      <c r="K20" s="92">
        <v>0</v>
      </c>
      <c r="L20" s="92">
        <v>0</v>
      </c>
    </row>
    <row r="21" spans="1:12" ht="19.5" customHeight="1">
      <c r="A21" s="14" t="s">
        <v>16</v>
      </c>
      <c r="B21" s="14"/>
      <c r="C21" s="67">
        <v>0.04</v>
      </c>
      <c r="D21" s="62"/>
      <c r="E21" s="62"/>
      <c r="F21" s="62"/>
      <c r="G21" s="62"/>
      <c r="H21" s="62"/>
      <c r="I21" s="62"/>
      <c r="J21" s="62"/>
      <c r="K21" s="62"/>
      <c r="L21" s="62"/>
    </row>
    <row r="22" spans="1:12" ht="19.5" customHeight="1">
      <c r="A22" s="66" t="s">
        <v>35</v>
      </c>
      <c r="B22" s="66"/>
      <c r="C22" s="63">
        <f>+C18+NPV(C21,C20:L20)</f>
        <v>0</v>
      </c>
      <c r="D22" s="68"/>
      <c r="E22" s="69"/>
      <c r="F22" s="70"/>
      <c r="G22" s="70"/>
      <c r="H22" s="70"/>
      <c r="I22" s="70"/>
      <c r="J22" s="70"/>
      <c r="K22" s="62"/>
      <c r="L22" s="62"/>
    </row>
    <row r="23" spans="1:12" ht="19.5" customHeight="1">
      <c r="A23" s="66" t="s">
        <v>36</v>
      </c>
      <c r="B23" s="66"/>
      <c r="C23" s="67" t="e">
        <f>IRR(B20:L20,0)</f>
        <v>#NUM!</v>
      </c>
      <c r="D23" s="70"/>
      <c r="E23" s="70"/>
      <c r="F23" s="70"/>
      <c r="G23" s="70"/>
      <c r="H23" s="70"/>
      <c r="I23" s="70"/>
      <c r="J23" s="70"/>
      <c r="K23" s="62"/>
      <c r="L23" s="62"/>
    </row>
    <row r="24" spans="1:12" ht="19.5" customHeight="1">
      <c r="A24" s="66" t="s">
        <v>37</v>
      </c>
      <c r="B24" s="66"/>
      <c r="C24" s="14">
        <f>+C18+C20</f>
        <v>0</v>
      </c>
      <c r="D24" s="66">
        <f aca="true" t="shared" si="2" ref="D24:L24">+C24+D20</f>
        <v>0</v>
      </c>
      <c r="E24" s="66">
        <f t="shared" si="2"/>
        <v>0</v>
      </c>
      <c r="F24" s="66">
        <f t="shared" si="2"/>
        <v>0</v>
      </c>
      <c r="G24" s="66">
        <f t="shared" si="2"/>
        <v>0</v>
      </c>
      <c r="H24" s="66">
        <f t="shared" si="2"/>
        <v>0</v>
      </c>
      <c r="I24" s="66">
        <f t="shared" si="2"/>
        <v>0</v>
      </c>
      <c r="J24" s="66">
        <f t="shared" si="2"/>
        <v>0</v>
      </c>
      <c r="K24" s="66">
        <f t="shared" si="2"/>
        <v>0</v>
      </c>
      <c r="L24" s="66">
        <f t="shared" si="2"/>
        <v>0</v>
      </c>
    </row>
    <row r="25" spans="1:12" ht="19.5" customHeight="1">
      <c r="A25" s="66" t="s">
        <v>38</v>
      </c>
      <c r="B25" s="71"/>
      <c r="C25" s="148" t="s">
        <v>21</v>
      </c>
      <c r="D25" s="149"/>
      <c r="E25" s="149"/>
      <c r="F25" s="149"/>
      <c r="G25" s="149" t="e">
        <f>-I24/J20</f>
        <v>#DIV/0!</v>
      </c>
      <c r="H25" s="149"/>
      <c r="I25" s="149"/>
      <c r="J25" s="150"/>
      <c r="K25" s="62"/>
      <c r="L25" s="62"/>
    </row>
    <row r="26" spans="1:12" s="56" customFormat="1" ht="19.5" customHeight="1">
      <c r="A26" s="72" t="s">
        <v>175</v>
      </c>
      <c r="B26" s="77"/>
      <c r="C26" s="73">
        <f>+(C20)/(1+$C$21)^1</f>
        <v>0</v>
      </c>
      <c r="D26" s="72">
        <f>+(D20)/(1+$C$21)^2</f>
        <v>0</v>
      </c>
      <c r="E26" s="72">
        <f>+(E20)/(1+$C$21)^3</f>
        <v>0</v>
      </c>
      <c r="F26" s="72">
        <f>+(F20)/(1+$C$21)^4</f>
        <v>0</v>
      </c>
      <c r="G26" s="72">
        <f>+(G20)/(1+$C$21)^5</f>
        <v>0</v>
      </c>
      <c r="H26" s="72">
        <f>+(H20)/(1+$C$21)^6</f>
        <v>0</v>
      </c>
      <c r="I26" s="72">
        <f>+(I20)/(1+$C$21)^7</f>
        <v>0</v>
      </c>
      <c r="J26" s="72">
        <f>+(J20)/(1+$C$21)^8</f>
        <v>0</v>
      </c>
      <c r="K26" s="72">
        <f>+(K20)/(1+$C$21)^9</f>
        <v>0</v>
      </c>
      <c r="L26" s="72">
        <f>+(L20)/(1+$C$21)^10</f>
        <v>0</v>
      </c>
    </row>
    <row r="27" spans="1:12" s="56" customFormat="1" ht="19.5" customHeight="1">
      <c r="A27" s="72" t="s">
        <v>176</v>
      </c>
      <c r="B27" s="78"/>
      <c r="C27" s="73">
        <f>+C18+C26</f>
        <v>0</v>
      </c>
      <c r="D27" s="72">
        <f>+C27+D26</f>
        <v>0</v>
      </c>
      <c r="E27" s="72">
        <f aca="true" t="shared" si="3" ref="E27:L27">+D27+E26</f>
        <v>0</v>
      </c>
      <c r="F27" s="72">
        <f t="shared" si="3"/>
        <v>0</v>
      </c>
      <c r="G27" s="72">
        <f t="shared" si="3"/>
        <v>0</v>
      </c>
      <c r="H27" s="72">
        <f t="shared" si="3"/>
        <v>0</v>
      </c>
      <c r="I27" s="72">
        <f t="shared" si="3"/>
        <v>0</v>
      </c>
      <c r="J27" s="72">
        <f t="shared" si="3"/>
        <v>0</v>
      </c>
      <c r="K27" s="72">
        <f t="shared" si="3"/>
        <v>0</v>
      </c>
      <c r="L27" s="72">
        <f t="shared" si="3"/>
        <v>0</v>
      </c>
    </row>
    <row r="28" spans="1:12" s="56" customFormat="1" ht="19.5" customHeight="1">
      <c r="A28" s="72" t="s">
        <v>177</v>
      </c>
      <c r="B28" s="82"/>
      <c r="C28" s="151" t="s">
        <v>31</v>
      </c>
      <c r="D28" s="152"/>
      <c r="E28" s="152"/>
      <c r="F28" s="152"/>
      <c r="G28" s="152" t="e">
        <f>-K27/L26</f>
        <v>#DIV/0!</v>
      </c>
      <c r="H28" s="152"/>
      <c r="I28" s="152"/>
      <c r="J28" s="153"/>
      <c r="K28" s="62"/>
      <c r="L28" s="62"/>
    </row>
    <row r="29" spans="1:12" ht="19.5" customHeight="1">
      <c r="A29" s="62"/>
      <c r="B29" s="62"/>
      <c r="C29" s="62"/>
      <c r="D29" s="62"/>
      <c r="E29" s="62"/>
      <c r="F29" s="62"/>
      <c r="G29" s="62"/>
      <c r="H29" s="62"/>
      <c r="I29" s="62"/>
      <c r="J29" s="62"/>
      <c r="K29" s="62"/>
      <c r="L29" s="62"/>
    </row>
  </sheetData>
  <sheetProtection/>
  <mergeCells count="8">
    <mergeCell ref="C25:J25"/>
    <mergeCell ref="C28:J28"/>
    <mergeCell ref="A16:L16"/>
    <mergeCell ref="D17:L18"/>
    <mergeCell ref="A2:L2"/>
    <mergeCell ref="D3:L4"/>
    <mergeCell ref="C11:J11"/>
    <mergeCell ref="C14:J14"/>
  </mergeCells>
  <printOptions/>
  <pageMargins left="0.7480314960629921" right="0.7480314960629921" top="0.984251968503937" bottom="0.984251968503937" header="0" footer="0"/>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Q28"/>
  <sheetViews>
    <sheetView tabSelected="1" zoomScalePageLayoutView="0" workbookViewId="0" topLeftCell="A1">
      <selection activeCell="Q8" sqref="Q8"/>
    </sheetView>
  </sheetViews>
  <sheetFormatPr defaultColWidth="11.421875" defaultRowHeight="19.5" customHeight="1"/>
  <cols>
    <col min="1" max="1" width="47.00390625" style="58" bestFit="1" customWidth="1"/>
    <col min="2" max="2" width="11.00390625" style="58" hidden="1" customWidth="1"/>
    <col min="3" max="3" width="12.28125" style="58" customWidth="1"/>
    <col min="4" max="17" width="11.57421875" style="58" bestFit="1" customWidth="1"/>
    <col min="18" max="21" width="8.7109375" style="58" customWidth="1"/>
    <col min="22" max="16384" width="11.421875" style="58" customWidth="1"/>
  </cols>
  <sheetData>
    <row r="1" spans="1:17" s="56" customFormat="1" ht="35.25" customHeight="1">
      <c r="A1" s="79" t="s">
        <v>171</v>
      </c>
      <c r="B1" s="80"/>
      <c r="C1" s="80" t="s">
        <v>145</v>
      </c>
      <c r="D1" s="81"/>
      <c r="E1" s="82"/>
      <c r="F1" s="82"/>
      <c r="G1" s="82"/>
      <c r="H1" s="82"/>
      <c r="I1" s="82"/>
      <c r="J1" s="82"/>
      <c r="K1" s="82"/>
      <c r="L1" s="82"/>
      <c r="M1" s="82"/>
      <c r="N1" s="82"/>
      <c r="O1" s="82"/>
      <c r="P1" s="82"/>
      <c r="Q1" s="82"/>
    </row>
    <row r="2" spans="1:17" s="19" customFormat="1" ht="19.5" customHeight="1">
      <c r="A2" s="154" t="s">
        <v>22</v>
      </c>
      <c r="B2" s="155"/>
      <c r="C2" s="155"/>
      <c r="D2" s="155"/>
      <c r="E2" s="155"/>
      <c r="F2" s="155"/>
      <c r="G2" s="155"/>
      <c r="H2" s="155"/>
      <c r="I2" s="155"/>
      <c r="J2" s="155"/>
      <c r="K2" s="155"/>
      <c r="L2" s="155"/>
      <c r="M2" s="155"/>
      <c r="N2" s="155"/>
      <c r="O2" s="155"/>
      <c r="P2" s="155"/>
      <c r="Q2" s="156"/>
    </row>
    <row r="3" spans="1:17" ht="19.5" customHeight="1">
      <c r="A3" s="61" t="str">
        <f>+'Plan Financiero'!C14</f>
        <v>Nombre de la Empresa</v>
      </c>
      <c r="B3" s="62"/>
      <c r="C3" s="63" t="str">
        <f>+'Plan Financiero'!F14</f>
        <v>CIF/NIF</v>
      </c>
      <c r="D3" s="157" t="s">
        <v>32</v>
      </c>
      <c r="E3" s="158"/>
      <c r="F3" s="158"/>
      <c r="G3" s="158"/>
      <c r="H3" s="158"/>
      <c r="I3" s="158"/>
      <c r="J3" s="158"/>
      <c r="K3" s="158"/>
      <c r="L3" s="158"/>
      <c r="M3" s="83"/>
      <c r="N3" s="83"/>
      <c r="O3" s="83"/>
      <c r="P3" s="83"/>
      <c r="Q3" s="84"/>
    </row>
    <row r="4" spans="1:17" ht="19.5" customHeight="1">
      <c r="A4" s="64" t="s">
        <v>14</v>
      </c>
      <c r="B4" s="64"/>
      <c r="C4" s="85">
        <f>-'Plan Financiero'!F15</f>
        <v>0</v>
      </c>
      <c r="D4" s="160"/>
      <c r="E4" s="161"/>
      <c r="F4" s="161"/>
      <c r="G4" s="161"/>
      <c r="H4" s="161"/>
      <c r="I4" s="161"/>
      <c r="J4" s="161"/>
      <c r="K4" s="161"/>
      <c r="L4" s="161"/>
      <c r="M4" s="86"/>
      <c r="N4" s="86"/>
      <c r="O4" s="86"/>
      <c r="P4" s="86"/>
      <c r="Q4" s="87"/>
    </row>
    <row r="5" spans="1:17" ht="19.5" customHeight="1">
      <c r="A5" s="14" t="s">
        <v>9</v>
      </c>
      <c r="B5" s="14"/>
      <c r="C5" s="65" t="s">
        <v>15</v>
      </c>
      <c r="D5" s="88" t="s">
        <v>0</v>
      </c>
      <c r="E5" s="88" t="s">
        <v>1</v>
      </c>
      <c r="F5" s="88" t="s">
        <v>2</v>
      </c>
      <c r="G5" s="88" t="s">
        <v>3</v>
      </c>
      <c r="H5" s="88" t="s">
        <v>4</v>
      </c>
      <c r="I5" s="88" t="s">
        <v>5</v>
      </c>
      <c r="J5" s="88" t="s">
        <v>6</v>
      </c>
      <c r="K5" s="88" t="s">
        <v>7</v>
      </c>
      <c r="L5" s="88" t="s">
        <v>8</v>
      </c>
      <c r="M5" s="88" t="s">
        <v>26</v>
      </c>
      <c r="N5" s="88" t="s">
        <v>27</v>
      </c>
      <c r="O5" s="88" t="s">
        <v>28</v>
      </c>
      <c r="P5" s="88" t="s">
        <v>29</v>
      </c>
      <c r="Q5" s="88" t="s">
        <v>30</v>
      </c>
    </row>
    <row r="6" spans="1:17" ht="19.5" customHeight="1">
      <c r="A6" s="66" t="s">
        <v>10</v>
      </c>
      <c r="B6" s="66">
        <f>+C4</f>
        <v>0</v>
      </c>
      <c r="C6" s="95">
        <v>0</v>
      </c>
      <c r="D6" s="95">
        <v>0</v>
      </c>
      <c r="E6" s="95">
        <v>0</v>
      </c>
      <c r="F6" s="95">
        <v>0</v>
      </c>
      <c r="G6" s="95">
        <v>0</v>
      </c>
      <c r="H6" s="95">
        <v>0</v>
      </c>
      <c r="I6" s="95">
        <v>0</v>
      </c>
      <c r="J6" s="95">
        <v>0</v>
      </c>
      <c r="K6" s="95">
        <v>0</v>
      </c>
      <c r="L6" s="95">
        <v>0</v>
      </c>
      <c r="M6" s="95">
        <v>0</v>
      </c>
      <c r="N6" s="95">
        <v>0</v>
      </c>
      <c r="O6" s="95">
        <v>0</v>
      </c>
      <c r="P6" s="95">
        <v>0</v>
      </c>
      <c r="Q6" s="95">
        <v>0</v>
      </c>
    </row>
    <row r="7" spans="1:17" ht="19.5" customHeight="1">
      <c r="A7" s="14" t="s">
        <v>16</v>
      </c>
      <c r="B7" s="14"/>
      <c r="C7" s="67">
        <v>0.04</v>
      </c>
      <c r="D7" s="62"/>
      <c r="E7" s="62"/>
      <c r="F7" s="62"/>
      <c r="G7" s="62"/>
      <c r="H7" s="62"/>
      <c r="I7" s="62"/>
      <c r="J7" s="62"/>
      <c r="K7" s="62"/>
      <c r="L7" s="62"/>
      <c r="M7" s="62"/>
      <c r="N7" s="62"/>
      <c r="O7" s="62"/>
      <c r="P7" s="62"/>
      <c r="Q7" s="62"/>
    </row>
    <row r="8" spans="1:17" ht="19.5" customHeight="1">
      <c r="A8" s="66" t="s">
        <v>11</v>
      </c>
      <c r="B8" s="66"/>
      <c r="C8" s="94">
        <f>+C4+NPV(C7,C6:Q6)</f>
        <v>0</v>
      </c>
      <c r="D8" s="68"/>
      <c r="E8" s="69"/>
      <c r="F8" s="70"/>
      <c r="G8" s="70"/>
      <c r="H8" s="70"/>
      <c r="I8" s="70"/>
      <c r="J8" s="70"/>
      <c r="K8" s="62"/>
      <c r="L8" s="62"/>
      <c r="M8" s="62"/>
      <c r="N8" s="62"/>
      <c r="O8" s="62"/>
      <c r="P8" s="62"/>
      <c r="Q8" s="62"/>
    </row>
    <row r="9" spans="1:17" ht="19.5" customHeight="1">
      <c r="A9" s="66" t="s">
        <v>12</v>
      </c>
      <c r="B9" s="66"/>
      <c r="C9" s="67" t="e">
        <f>IRR(B6:Q6,0)</f>
        <v>#NUM!</v>
      </c>
      <c r="D9" s="70"/>
      <c r="E9" s="70"/>
      <c r="F9" s="70"/>
      <c r="G9" s="70"/>
      <c r="H9" s="70"/>
      <c r="I9" s="70"/>
      <c r="J9" s="70"/>
      <c r="K9" s="62"/>
      <c r="L9" s="62"/>
      <c r="M9" s="62"/>
      <c r="N9" s="62"/>
      <c r="O9" s="62"/>
      <c r="P9" s="62"/>
      <c r="Q9" s="62"/>
    </row>
    <row r="10" spans="1:17" ht="19.5" customHeight="1">
      <c r="A10" s="66" t="s">
        <v>20</v>
      </c>
      <c r="B10" s="66"/>
      <c r="C10" s="14">
        <f>+C4+C6</f>
        <v>0</v>
      </c>
      <c r="D10" s="66">
        <f aca="true" t="shared" si="0" ref="D10:Q10">+C10+D6</f>
        <v>0</v>
      </c>
      <c r="E10" s="66">
        <f t="shared" si="0"/>
        <v>0</v>
      </c>
      <c r="F10" s="66">
        <f t="shared" si="0"/>
        <v>0</v>
      </c>
      <c r="G10" s="66">
        <f t="shared" si="0"/>
        <v>0</v>
      </c>
      <c r="H10" s="66">
        <f t="shared" si="0"/>
        <v>0</v>
      </c>
      <c r="I10" s="66">
        <f t="shared" si="0"/>
        <v>0</v>
      </c>
      <c r="J10" s="66">
        <f t="shared" si="0"/>
        <v>0</v>
      </c>
      <c r="K10" s="66">
        <f t="shared" si="0"/>
        <v>0</v>
      </c>
      <c r="L10" s="66">
        <f t="shared" si="0"/>
        <v>0</v>
      </c>
      <c r="M10" s="66">
        <f t="shared" si="0"/>
        <v>0</v>
      </c>
      <c r="N10" s="66">
        <f t="shared" si="0"/>
        <v>0</v>
      </c>
      <c r="O10" s="66">
        <f t="shared" si="0"/>
        <v>0</v>
      </c>
      <c r="P10" s="66">
        <f t="shared" si="0"/>
        <v>0</v>
      </c>
      <c r="Q10" s="66">
        <f t="shared" si="0"/>
        <v>0</v>
      </c>
    </row>
    <row r="11" spans="1:17" ht="19.5" customHeight="1">
      <c r="A11" s="66" t="s">
        <v>19</v>
      </c>
      <c r="B11" s="71"/>
      <c r="C11" s="148" t="s">
        <v>21</v>
      </c>
      <c r="D11" s="149"/>
      <c r="E11" s="149"/>
      <c r="F11" s="149"/>
      <c r="G11" s="149"/>
      <c r="H11" s="149"/>
      <c r="I11" s="149"/>
      <c r="J11" s="150"/>
      <c r="K11" s="62"/>
      <c r="L11" s="62"/>
      <c r="M11" s="62"/>
      <c r="N11" s="62"/>
      <c r="O11" s="62"/>
      <c r="P11" s="62"/>
      <c r="Q11" s="62"/>
    </row>
    <row r="12" spans="1:17" s="56" customFormat="1" ht="19.5" customHeight="1">
      <c r="A12" s="72" t="s">
        <v>172</v>
      </c>
      <c r="B12" s="72"/>
      <c r="C12" s="73">
        <f>+(C6)/(1+$C$7)^1</f>
        <v>0</v>
      </c>
      <c r="D12" s="72">
        <f>+(D6)/(1+$C$7)^2</f>
        <v>0</v>
      </c>
      <c r="E12" s="72">
        <f>+(E6)/(1+$C$7)^3</f>
        <v>0</v>
      </c>
      <c r="F12" s="72">
        <f>+(F6)/(1+$C$7)^4</f>
        <v>0</v>
      </c>
      <c r="G12" s="72">
        <f>+(G6)/(1+$C$7)^5</f>
        <v>0</v>
      </c>
      <c r="H12" s="72">
        <f>+(H6)/(1+$C$7)^6</f>
        <v>0</v>
      </c>
      <c r="I12" s="72">
        <f>+(I6)/(1+$C$7)^7</f>
        <v>0</v>
      </c>
      <c r="J12" s="72">
        <f>+(J6)/(1+$C$7)^8</f>
        <v>0</v>
      </c>
      <c r="K12" s="72">
        <f>+(K6)/(1+$C$7)^9</f>
        <v>0</v>
      </c>
      <c r="L12" s="72">
        <f>+(L6)/(1+$C$7)^10</f>
        <v>0</v>
      </c>
      <c r="M12" s="72">
        <f>+(M6)/(1+$C$7)^11</f>
        <v>0</v>
      </c>
      <c r="N12" s="72">
        <f>+(N6)/(1+$C$7)^12</f>
        <v>0</v>
      </c>
      <c r="O12" s="72">
        <f>+(O6)/(1+$C$7)^13</f>
        <v>0</v>
      </c>
      <c r="P12" s="72">
        <f>+(P6)/(1+$C$7)^14</f>
        <v>0</v>
      </c>
      <c r="Q12" s="72">
        <f>+(Q6)/(1+$C$7)^15</f>
        <v>0</v>
      </c>
    </row>
    <row r="13" spans="1:17" s="56" customFormat="1" ht="19.5" customHeight="1">
      <c r="A13" s="72" t="s">
        <v>173</v>
      </c>
      <c r="B13" s="72"/>
      <c r="C13" s="73">
        <f>+C4+C12</f>
        <v>0</v>
      </c>
      <c r="D13" s="72">
        <f>+C13+D12</f>
        <v>0</v>
      </c>
      <c r="E13" s="72">
        <f aca="true" t="shared" si="1" ref="E13:L13">+D13+E12</f>
        <v>0</v>
      </c>
      <c r="F13" s="72">
        <f t="shared" si="1"/>
        <v>0</v>
      </c>
      <c r="G13" s="72">
        <f t="shared" si="1"/>
        <v>0</v>
      </c>
      <c r="H13" s="72">
        <f t="shared" si="1"/>
        <v>0</v>
      </c>
      <c r="I13" s="72">
        <f t="shared" si="1"/>
        <v>0</v>
      </c>
      <c r="J13" s="72">
        <f t="shared" si="1"/>
        <v>0</v>
      </c>
      <c r="K13" s="72">
        <f t="shared" si="1"/>
        <v>0</v>
      </c>
      <c r="L13" s="72">
        <f t="shared" si="1"/>
        <v>0</v>
      </c>
      <c r="M13" s="72">
        <f>+L13+M12</f>
        <v>0</v>
      </c>
      <c r="N13" s="72">
        <f>+M13+N12</f>
        <v>0</v>
      </c>
      <c r="O13" s="72">
        <f>+N13+O12</f>
        <v>0</v>
      </c>
      <c r="P13" s="72">
        <f>+O13+P12</f>
        <v>0</v>
      </c>
      <c r="Q13" s="72">
        <f>+P13+Q12</f>
        <v>0</v>
      </c>
    </row>
    <row r="14" spans="1:17" s="56" customFormat="1" ht="22.5" customHeight="1">
      <c r="A14" s="72" t="s">
        <v>174</v>
      </c>
      <c r="B14" s="74"/>
      <c r="C14" s="148" t="s">
        <v>21</v>
      </c>
      <c r="D14" s="149"/>
      <c r="E14" s="149"/>
      <c r="F14" s="149"/>
      <c r="G14" s="149"/>
      <c r="H14" s="149"/>
      <c r="I14" s="149"/>
      <c r="J14" s="150"/>
      <c r="K14" s="62"/>
      <c r="L14" s="62"/>
      <c r="M14" s="62"/>
      <c r="N14" s="62"/>
      <c r="O14" s="62"/>
      <c r="P14" s="62"/>
      <c r="Q14" s="62"/>
    </row>
    <row r="15" spans="1:17" ht="19.5" customHeight="1">
      <c r="A15" s="75"/>
      <c r="B15" s="75"/>
      <c r="C15" s="76"/>
      <c r="D15" s="76"/>
      <c r="E15" s="76"/>
      <c r="F15" s="70"/>
      <c r="G15" s="70"/>
      <c r="H15" s="70"/>
      <c r="I15" s="70"/>
      <c r="J15" s="70"/>
      <c r="K15" s="62"/>
      <c r="L15" s="62"/>
      <c r="M15" s="62"/>
      <c r="N15" s="62"/>
      <c r="O15" s="62"/>
      <c r="P15" s="62"/>
      <c r="Q15" s="62"/>
    </row>
    <row r="16" spans="1:17" s="19" customFormat="1" ht="19.5" customHeight="1">
      <c r="A16" s="164" t="s">
        <v>23</v>
      </c>
      <c r="B16" s="165"/>
      <c r="C16" s="165"/>
      <c r="D16" s="165"/>
      <c r="E16" s="165"/>
      <c r="F16" s="165"/>
      <c r="G16" s="165"/>
      <c r="H16" s="165"/>
      <c r="I16" s="165"/>
      <c r="J16" s="165"/>
      <c r="K16" s="165"/>
      <c r="L16" s="165"/>
      <c r="M16" s="166"/>
      <c r="N16" s="166"/>
      <c r="O16" s="166"/>
      <c r="P16" s="166"/>
      <c r="Q16" s="167"/>
    </row>
    <row r="17" spans="1:17" ht="19.5" customHeight="1">
      <c r="A17" s="61" t="str">
        <f>+A3</f>
        <v>Nombre de la Empresa</v>
      </c>
      <c r="B17" s="70"/>
      <c r="C17" s="63" t="str">
        <f>+C3</f>
        <v>CIF/NIF</v>
      </c>
      <c r="D17" s="157" t="s">
        <v>33</v>
      </c>
      <c r="E17" s="158"/>
      <c r="F17" s="158"/>
      <c r="G17" s="158"/>
      <c r="H17" s="158"/>
      <c r="I17" s="158"/>
      <c r="J17" s="158"/>
      <c r="K17" s="158"/>
      <c r="L17" s="158"/>
      <c r="M17" s="83"/>
      <c r="N17" s="83"/>
      <c r="O17" s="83"/>
      <c r="P17" s="83"/>
      <c r="Q17" s="84"/>
    </row>
    <row r="18" spans="1:17" ht="19.5" customHeight="1">
      <c r="A18" s="64" t="s">
        <v>14</v>
      </c>
      <c r="B18" s="64"/>
      <c r="C18" s="85">
        <f>+C4</f>
        <v>0</v>
      </c>
      <c r="D18" s="160"/>
      <c r="E18" s="161"/>
      <c r="F18" s="161"/>
      <c r="G18" s="161"/>
      <c r="H18" s="161"/>
      <c r="I18" s="161"/>
      <c r="J18" s="161"/>
      <c r="K18" s="161"/>
      <c r="L18" s="161"/>
      <c r="M18" s="86"/>
      <c r="N18" s="86"/>
      <c r="O18" s="86"/>
      <c r="P18" s="86"/>
      <c r="Q18" s="87"/>
    </row>
    <row r="19" spans="1:17" ht="19.5" customHeight="1">
      <c r="A19" s="14" t="s">
        <v>9</v>
      </c>
      <c r="B19" s="14"/>
      <c r="C19" s="65" t="s">
        <v>15</v>
      </c>
      <c r="D19" s="88" t="s">
        <v>0</v>
      </c>
      <c r="E19" s="88" t="s">
        <v>1</v>
      </c>
      <c r="F19" s="88" t="s">
        <v>2</v>
      </c>
      <c r="G19" s="88" t="s">
        <v>3</v>
      </c>
      <c r="H19" s="88" t="s">
        <v>4</v>
      </c>
      <c r="I19" s="88" t="s">
        <v>5</v>
      </c>
      <c r="J19" s="88" t="s">
        <v>6</v>
      </c>
      <c r="K19" s="88" t="s">
        <v>7</v>
      </c>
      <c r="L19" s="88" t="s">
        <v>8</v>
      </c>
      <c r="M19" s="88" t="s">
        <v>26</v>
      </c>
      <c r="N19" s="88" t="s">
        <v>27</v>
      </c>
      <c r="O19" s="88" t="s">
        <v>28</v>
      </c>
      <c r="P19" s="88" t="s">
        <v>29</v>
      </c>
      <c r="Q19" s="88" t="s">
        <v>30</v>
      </c>
    </row>
    <row r="20" spans="1:17" ht="19.5" customHeight="1">
      <c r="A20" s="66" t="s">
        <v>34</v>
      </c>
      <c r="B20" s="66">
        <f>+C18</f>
        <v>0</v>
      </c>
      <c r="C20" s="95">
        <v>0</v>
      </c>
      <c r="D20" s="95">
        <v>0</v>
      </c>
      <c r="E20" s="95">
        <v>0</v>
      </c>
      <c r="F20" s="95">
        <v>0</v>
      </c>
      <c r="G20" s="95">
        <v>0</v>
      </c>
      <c r="H20" s="95">
        <v>0</v>
      </c>
      <c r="I20" s="95">
        <v>0</v>
      </c>
      <c r="J20" s="95">
        <v>0</v>
      </c>
      <c r="K20" s="95">
        <v>0</v>
      </c>
      <c r="L20" s="95">
        <v>0</v>
      </c>
      <c r="M20" s="95">
        <v>0</v>
      </c>
      <c r="N20" s="95">
        <v>0</v>
      </c>
      <c r="O20" s="95">
        <v>0</v>
      </c>
      <c r="P20" s="95">
        <v>0</v>
      </c>
      <c r="Q20" s="95">
        <v>0</v>
      </c>
    </row>
    <row r="21" spans="1:17" ht="19.5" customHeight="1">
      <c r="A21" s="14" t="s">
        <v>16</v>
      </c>
      <c r="B21" s="14"/>
      <c r="C21" s="67">
        <v>0.04</v>
      </c>
      <c r="D21" s="62"/>
      <c r="E21" s="62"/>
      <c r="F21" s="62"/>
      <c r="G21" s="62"/>
      <c r="H21" s="62"/>
      <c r="I21" s="62"/>
      <c r="J21" s="62"/>
      <c r="K21" s="62"/>
      <c r="L21" s="62"/>
      <c r="M21" s="62"/>
      <c r="N21" s="62"/>
      <c r="O21" s="62"/>
      <c r="P21" s="62"/>
      <c r="Q21" s="62"/>
    </row>
    <row r="22" spans="1:17" ht="19.5" customHeight="1">
      <c r="A22" s="66" t="s">
        <v>35</v>
      </c>
      <c r="B22" s="66"/>
      <c r="C22" s="94">
        <f>+C18+NPV(C21,C20:Q20)</f>
        <v>0</v>
      </c>
      <c r="D22" s="68"/>
      <c r="E22" s="69"/>
      <c r="F22" s="70"/>
      <c r="G22" s="70"/>
      <c r="H22" s="70"/>
      <c r="I22" s="70"/>
      <c r="J22" s="70"/>
      <c r="K22" s="62"/>
      <c r="L22" s="62"/>
      <c r="M22" s="62"/>
      <c r="N22" s="62"/>
      <c r="O22" s="62"/>
      <c r="P22" s="62"/>
      <c r="Q22" s="62"/>
    </row>
    <row r="23" spans="1:17" ht="19.5" customHeight="1">
      <c r="A23" s="66" t="s">
        <v>36</v>
      </c>
      <c r="B23" s="66"/>
      <c r="C23" s="67" t="e">
        <f>IRR(B20:Q20,0)</f>
        <v>#NUM!</v>
      </c>
      <c r="D23" s="70"/>
      <c r="E23" s="70"/>
      <c r="F23" s="70"/>
      <c r="G23" s="70"/>
      <c r="H23" s="70"/>
      <c r="I23" s="70"/>
      <c r="J23" s="70"/>
      <c r="K23" s="62"/>
      <c r="L23" s="62"/>
      <c r="M23" s="62"/>
      <c r="N23" s="62"/>
      <c r="O23" s="62"/>
      <c r="P23" s="62"/>
      <c r="Q23" s="62"/>
    </row>
    <row r="24" spans="1:17" ht="19.5" customHeight="1">
      <c r="A24" s="66" t="s">
        <v>37</v>
      </c>
      <c r="B24" s="66"/>
      <c r="C24" s="14">
        <f>+C18+C20</f>
        <v>0</v>
      </c>
      <c r="D24" s="66">
        <f aca="true" t="shared" si="2" ref="D24:L24">+C24+D20</f>
        <v>0</v>
      </c>
      <c r="E24" s="66">
        <f t="shared" si="2"/>
        <v>0</v>
      </c>
      <c r="F24" s="66">
        <f t="shared" si="2"/>
        <v>0</v>
      </c>
      <c r="G24" s="66">
        <f t="shared" si="2"/>
        <v>0</v>
      </c>
      <c r="H24" s="66">
        <f t="shared" si="2"/>
        <v>0</v>
      </c>
      <c r="I24" s="66">
        <f t="shared" si="2"/>
        <v>0</v>
      </c>
      <c r="J24" s="66">
        <f t="shared" si="2"/>
        <v>0</v>
      </c>
      <c r="K24" s="66">
        <f t="shared" si="2"/>
        <v>0</v>
      </c>
      <c r="L24" s="66">
        <f t="shared" si="2"/>
        <v>0</v>
      </c>
      <c r="M24" s="66">
        <f>+L24+M20</f>
        <v>0</v>
      </c>
      <c r="N24" s="66">
        <f>+M24+N20</f>
        <v>0</v>
      </c>
      <c r="O24" s="66">
        <f>+N24+O20</f>
        <v>0</v>
      </c>
      <c r="P24" s="66">
        <f>+O24+P20</f>
        <v>0</v>
      </c>
      <c r="Q24" s="66">
        <f>+P24+Q20</f>
        <v>0</v>
      </c>
    </row>
    <row r="25" spans="1:17" ht="19.5" customHeight="1">
      <c r="A25" s="66" t="s">
        <v>38</v>
      </c>
      <c r="B25" s="71"/>
      <c r="C25" s="148" t="s">
        <v>21</v>
      </c>
      <c r="D25" s="149"/>
      <c r="E25" s="149"/>
      <c r="F25" s="149"/>
      <c r="G25" s="149" t="e">
        <f>-I24/J20</f>
        <v>#DIV/0!</v>
      </c>
      <c r="H25" s="149"/>
      <c r="I25" s="149"/>
      <c r="J25" s="150"/>
      <c r="K25" s="62"/>
      <c r="L25" s="62"/>
      <c r="M25" s="62"/>
      <c r="N25" s="62"/>
      <c r="O25" s="62"/>
      <c r="P25" s="62"/>
      <c r="Q25" s="62"/>
    </row>
    <row r="26" spans="1:17" s="56" customFormat="1" ht="19.5" customHeight="1">
      <c r="A26" s="72" t="s">
        <v>175</v>
      </c>
      <c r="B26" s="77"/>
      <c r="C26" s="73">
        <f>+(C20)/(1+$C$21)^1</f>
        <v>0</v>
      </c>
      <c r="D26" s="72">
        <f>+(D20)/(1+$C$21)^2</f>
        <v>0</v>
      </c>
      <c r="E26" s="72">
        <f>+(E20)/(1+$C$21)^3</f>
        <v>0</v>
      </c>
      <c r="F26" s="72">
        <f>+(F20)/(1+$C$21)^4</f>
        <v>0</v>
      </c>
      <c r="G26" s="72">
        <f>+(G20)/(1+$C$21)^5</f>
        <v>0</v>
      </c>
      <c r="H26" s="72">
        <f>+(H20)/(1+$C$21)^6</f>
        <v>0</v>
      </c>
      <c r="I26" s="72">
        <f>+(I20)/(1+$C$21)^7</f>
        <v>0</v>
      </c>
      <c r="J26" s="72">
        <f>+(J20)/(1+$C$21)^8</f>
        <v>0</v>
      </c>
      <c r="K26" s="72">
        <f>+(K20)/(1+$C$21)^9</f>
        <v>0</v>
      </c>
      <c r="L26" s="72">
        <f>+(L20)/(1+$C$21)^10</f>
        <v>0</v>
      </c>
      <c r="M26" s="72">
        <f>+(M20)/(1+$C$21)^11</f>
        <v>0</v>
      </c>
      <c r="N26" s="72">
        <f>+(N20)/(1+$C$21)^12</f>
        <v>0</v>
      </c>
      <c r="O26" s="72">
        <f>+(O20)/(1+$C$21)^13</f>
        <v>0</v>
      </c>
      <c r="P26" s="72">
        <f>+(P20)/(1+$C$21)^14</f>
        <v>0</v>
      </c>
      <c r="Q26" s="72">
        <f>+(Q20)/(1+$C$21)^15</f>
        <v>0</v>
      </c>
    </row>
    <row r="27" spans="1:17" s="56" customFormat="1" ht="19.5" customHeight="1">
      <c r="A27" s="72" t="s">
        <v>176</v>
      </c>
      <c r="B27" s="78"/>
      <c r="C27" s="73">
        <f>+C18+C26</f>
        <v>0</v>
      </c>
      <c r="D27" s="72">
        <f>+C27+D26</f>
        <v>0</v>
      </c>
      <c r="E27" s="72">
        <f aca="true" t="shared" si="3" ref="E27:L27">+D27+E26</f>
        <v>0</v>
      </c>
      <c r="F27" s="72">
        <f t="shared" si="3"/>
        <v>0</v>
      </c>
      <c r="G27" s="72">
        <f t="shared" si="3"/>
        <v>0</v>
      </c>
      <c r="H27" s="72">
        <f t="shared" si="3"/>
        <v>0</v>
      </c>
      <c r="I27" s="72">
        <f t="shared" si="3"/>
        <v>0</v>
      </c>
      <c r="J27" s="72">
        <f t="shared" si="3"/>
        <v>0</v>
      </c>
      <c r="K27" s="72">
        <f t="shared" si="3"/>
        <v>0</v>
      </c>
      <c r="L27" s="72">
        <f t="shared" si="3"/>
        <v>0</v>
      </c>
      <c r="M27" s="72">
        <f>+L27+M26</f>
        <v>0</v>
      </c>
      <c r="N27" s="72">
        <f>+M27+N26</f>
        <v>0</v>
      </c>
      <c r="O27" s="72">
        <f>+N27+O26</f>
        <v>0</v>
      </c>
      <c r="P27" s="72">
        <f>+O27+P26</f>
        <v>0</v>
      </c>
      <c r="Q27" s="72">
        <f>+P27+Q26</f>
        <v>0</v>
      </c>
    </row>
    <row r="28" spans="1:17" s="56" customFormat="1" ht="19.5" customHeight="1">
      <c r="A28" s="72" t="s">
        <v>177</v>
      </c>
      <c r="B28" s="82"/>
      <c r="C28" s="151" t="s">
        <v>31</v>
      </c>
      <c r="D28" s="152"/>
      <c r="E28" s="152"/>
      <c r="F28" s="152"/>
      <c r="G28" s="152" t="e">
        <f>-K27/L26</f>
        <v>#DIV/0!</v>
      </c>
      <c r="H28" s="152"/>
      <c r="I28" s="152"/>
      <c r="J28" s="153"/>
      <c r="K28" s="62"/>
      <c r="L28" s="62"/>
      <c r="M28" s="62"/>
      <c r="N28" s="62"/>
      <c r="O28" s="62"/>
      <c r="P28" s="62"/>
      <c r="Q28" s="62"/>
    </row>
  </sheetData>
  <sheetProtection/>
  <mergeCells count="8">
    <mergeCell ref="A16:Q16"/>
    <mergeCell ref="D17:L18"/>
    <mergeCell ref="C25:J25"/>
    <mergeCell ref="C28:J28"/>
    <mergeCell ref="A2:Q2"/>
    <mergeCell ref="D3:L4"/>
    <mergeCell ref="C11:J11"/>
    <mergeCell ref="C14:J14"/>
  </mergeCells>
  <printOptions/>
  <pageMargins left="0.7480314960629921" right="0.7480314960629921" top="0.984251968503937" bottom="0.984251968503937" header="0" footer="0"/>
  <pageSetup fitToHeight="1" fitToWidth="1" horizontalDpi="600" verticalDpi="600" orientation="landscape" paperSize="9" scale="78" r:id="rId1"/>
  <ignoredErrors>
    <ignoredError sqref="C9 C2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Junta de Extremadura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manuel.rodriguez</dc:creator>
  <cp:keywords/>
  <dc:description/>
  <cp:lastModifiedBy>Javier Montero Delgado</cp:lastModifiedBy>
  <cp:lastPrinted>2021-06-09T11:14:08Z</cp:lastPrinted>
  <dcterms:created xsi:type="dcterms:W3CDTF">2014-03-12T12:33:38Z</dcterms:created>
  <dcterms:modified xsi:type="dcterms:W3CDTF">2022-10-04T10:39:14Z</dcterms:modified>
  <cp:category/>
  <cp:version/>
  <cp:contentType/>
  <cp:contentStatus/>
</cp:coreProperties>
</file>